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https://aaapporg.sharepoint.com/sites/FinanceTeam-Program/Shared Documents/General/Emergency Pasco CCE RFP/"/>
    </mc:Choice>
  </mc:AlternateContent>
  <xr:revisionPtr revIDLastSave="137" documentId="13_ncr:1_{D6739E4D-4D2B-4BA8-A4D4-26AE245BD41E}" xr6:coauthVersionLast="47" xr6:coauthVersionMax="47" xr10:uidLastSave="{0DE52E84-60BC-4176-B4AC-4A4C4DAB0885}"/>
  <bookViews>
    <workbookView xWindow="28680" yWindow="-120" windowWidth="29040" windowHeight="15840" tabRatio="827" xr2:uid="{00000000-000D-0000-FFFF-FFFF00000000}"/>
  </bookViews>
  <sheets>
    <sheet name="B.Instructions-Contract Module " sheetId="5" r:id="rId1"/>
    <sheet name="IIB1-Personel Cost Flow" sheetId="1" r:id="rId2"/>
    <sheet name="11B2-Supporting Budget" sheetId="2" r:id="rId3"/>
    <sheet name="IIB3-Supporting Budget Schedule" sheetId="3" r:id="rId4"/>
    <sheet name="IIB4-Instructions Rate Request " sheetId="6" r:id="rId5"/>
    <sheet name="IIB4-Service Rate - Case Aide" sheetId="7" r:id="rId6"/>
    <sheet name="IIB4-ServiceRate CaseManagement" sheetId="8" r:id="rId7"/>
    <sheet name="III - 6 Year Quote " sheetId="10" r:id="rId8"/>
  </sheets>
  <externalReferences>
    <externalReference r:id="rId9"/>
    <externalReference r:id="rId10"/>
  </externalReferences>
  <definedNames>
    <definedName name="_xlnm.Print_Area" localSheetId="2">'11B2-Supporting Budget'!$E:$N</definedName>
    <definedName name="_xlnm.Print_Area" localSheetId="0">'B.Instructions-Contract Module '!$A:$C</definedName>
    <definedName name="_xlnm.Print_Area" localSheetId="1">'IIB1-Personel Cost Flow'!$A$1:$AH$44</definedName>
    <definedName name="_xlnm.Print_Area" localSheetId="3">'IIB3-Supporting Budget Schedule'!$D$5:$F$59</definedName>
    <definedName name="_xlnm.Print_Area" localSheetId="5">'IIB4-Service Rate - Case Aide'!$A$1:$F$52</definedName>
    <definedName name="_xlnm.Print_Area" localSheetId="6">'IIB4-ServiceRate CaseManagement'!$A$1:$F$52</definedName>
    <definedName name="_xlnm.Print_Area" localSheetId="7">'III - 6 Year Quote '!$A$1:$E$34</definedName>
    <definedName name="_xlnm.Print_Titles" localSheetId="2">'11B2-Supporting Budget'!$A:$D</definedName>
    <definedName name="_xlnm.Print_Titles" localSheetId="1">'IIB1-Personel Cost Flow'!$A:$E</definedName>
    <definedName name="_xlnm.Print_Titles" localSheetId="3">'IIB3-Supporting Budget Schedule'!$A:$C</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8" i="10" l="1"/>
  <c r="D28" i="10"/>
  <c r="E26" i="10"/>
  <c r="D26" i="10"/>
  <c r="E24" i="10"/>
  <c r="D24" i="10"/>
  <c r="E22" i="10"/>
  <c r="D22" i="10"/>
  <c r="E20" i="10"/>
  <c r="D20" i="10"/>
  <c r="E7" i="7" l="1"/>
  <c r="E7" i="8"/>
  <c r="K7" i="8" s="1"/>
  <c r="L12" i="8"/>
  <c r="E12" i="8" s="1"/>
  <c r="L13" i="8"/>
  <c r="E13" i="8" s="1"/>
  <c r="F13" i="8" s="1"/>
  <c r="L14" i="8"/>
  <c r="L15" i="8"/>
  <c r="L16" i="8"/>
  <c r="L17" i="8"/>
  <c r="E17" i="8" s="1"/>
  <c r="F17" i="8" s="1"/>
  <c r="L18" i="8"/>
  <c r="E18" i="8" s="1"/>
  <c r="F18" i="8" s="1"/>
  <c r="L19" i="8"/>
  <c r="L20" i="8"/>
  <c r="L21" i="8"/>
  <c r="L22" i="8"/>
  <c r="E22" i="8" s="1"/>
  <c r="F22" i="8" s="1"/>
  <c r="L23" i="8"/>
  <c r="E23" i="8" s="1"/>
  <c r="F23" i="8" s="1"/>
  <c r="L24" i="8"/>
  <c r="L25" i="8"/>
  <c r="E25" i="8" s="1"/>
  <c r="F25" i="8" s="1"/>
  <c r="L26" i="8"/>
  <c r="L27" i="8"/>
  <c r="E27" i="8" s="1"/>
  <c r="F27" i="8" s="1"/>
  <c r="L28" i="8"/>
  <c r="E28" i="8" s="1"/>
  <c r="F28" i="8" s="1"/>
  <c r="L29" i="8"/>
  <c r="L11" i="8"/>
  <c r="C50" i="8"/>
  <c r="C49" i="8"/>
  <c r="C48" i="8"/>
  <c r="C47" i="8"/>
  <c r="C46" i="8"/>
  <c r="C45" i="8"/>
  <c r="C44" i="8"/>
  <c r="C43" i="8"/>
  <c r="B43" i="8"/>
  <c r="C42" i="8"/>
  <c r="B42" i="8"/>
  <c r="D32" i="8"/>
  <c r="C32" i="8"/>
  <c r="J31" i="8"/>
  <c r="B31" i="8"/>
  <c r="D30" i="8"/>
  <c r="B30" i="8"/>
  <c r="E29" i="8"/>
  <c r="F29" i="8" s="1"/>
  <c r="D29" i="8"/>
  <c r="B29" i="8"/>
  <c r="D28" i="8"/>
  <c r="B28" i="8"/>
  <c r="D27" i="8"/>
  <c r="B27" i="8"/>
  <c r="A27" i="8"/>
  <c r="E26" i="8"/>
  <c r="F26" i="8" s="1"/>
  <c r="D26" i="8"/>
  <c r="B26" i="8"/>
  <c r="A26" i="8"/>
  <c r="D25" i="8"/>
  <c r="B25" i="8"/>
  <c r="E24" i="8"/>
  <c r="F24" i="8" s="1"/>
  <c r="D24" i="8"/>
  <c r="B24" i="8"/>
  <c r="D23" i="8"/>
  <c r="B23" i="8"/>
  <c r="D22" i="8"/>
  <c r="B22" i="8"/>
  <c r="E21" i="8"/>
  <c r="F21" i="8" s="1"/>
  <c r="D21" i="8"/>
  <c r="B21" i="8"/>
  <c r="E20" i="8"/>
  <c r="F20" i="8" s="1"/>
  <c r="D20" i="8"/>
  <c r="B20" i="8"/>
  <c r="E19" i="8"/>
  <c r="F19" i="8" s="1"/>
  <c r="D19" i="8"/>
  <c r="B19" i="8"/>
  <c r="D18" i="8"/>
  <c r="B18" i="8"/>
  <c r="D17" i="8"/>
  <c r="B17" i="8"/>
  <c r="E16" i="8"/>
  <c r="F16" i="8" s="1"/>
  <c r="D16" i="8"/>
  <c r="B16" i="8"/>
  <c r="E15" i="8"/>
  <c r="F15" i="8" s="1"/>
  <c r="D15" i="8"/>
  <c r="B15" i="8"/>
  <c r="E14" i="8"/>
  <c r="F14" i="8" s="1"/>
  <c r="D14" i="8"/>
  <c r="B14" i="8"/>
  <c r="D13" i="8"/>
  <c r="B13" i="8"/>
  <c r="D12" i="8"/>
  <c r="B12" i="8"/>
  <c r="B32" i="8" s="1"/>
  <c r="J7" i="8"/>
  <c r="K6" i="8"/>
  <c r="J6" i="8"/>
  <c r="K5" i="8"/>
  <c r="B51" i="8" l="1"/>
  <c r="K30" i="8" s="1"/>
  <c r="C51" i="8"/>
  <c r="L30" i="8" s="1"/>
  <c r="E30" i="8" s="1"/>
  <c r="F30" i="8" s="1"/>
  <c r="F12" i="8"/>
  <c r="E32" i="8"/>
  <c r="F32" i="8" s="1"/>
  <c r="K31" i="8"/>
  <c r="D31" i="8"/>
  <c r="L31" i="8" l="1"/>
  <c r="E31" i="8" s="1"/>
  <c r="F31" i="8" s="1"/>
  <c r="L12" i="7" l="1"/>
  <c r="L13" i="7"/>
  <c r="L14" i="7"/>
  <c r="L15" i="7"/>
  <c r="L16" i="7"/>
  <c r="L17" i="7"/>
  <c r="L18" i="7"/>
  <c r="L19" i="7"/>
  <c r="L20" i="7"/>
  <c r="L21" i="7"/>
  <c r="L22" i="7"/>
  <c r="L23" i="7"/>
  <c r="L24" i="7"/>
  <c r="L25" i="7"/>
  <c r="L26" i="7"/>
  <c r="E26" i="7" s="1"/>
  <c r="F26" i="7" s="1"/>
  <c r="L27" i="7"/>
  <c r="E27" i="7" s="1"/>
  <c r="F27" i="7" s="1"/>
  <c r="L28" i="7"/>
  <c r="L29" i="7"/>
  <c r="B26" i="7"/>
  <c r="D26" i="7"/>
  <c r="B27" i="7"/>
  <c r="D27" i="7"/>
  <c r="A27" i="7"/>
  <c r="A26" i="7"/>
  <c r="L11" i="7"/>
  <c r="E30" i="3"/>
  <c r="D30" i="3"/>
  <c r="H8" i="2"/>
  <c r="G8" i="2"/>
  <c r="J11" i="2"/>
  <c r="D23" i="2"/>
  <c r="N23" i="2" s="1"/>
  <c r="J23" i="2"/>
  <c r="D24" i="2"/>
  <c r="N24" i="2" s="1"/>
  <c r="J24" i="2"/>
  <c r="G31" i="2"/>
  <c r="I31" i="2"/>
  <c r="K31" i="2"/>
  <c r="D11" i="2" l="1"/>
  <c r="N11" i="2" s="1"/>
  <c r="A6" i="2" l="1"/>
  <c r="A5" i="2"/>
  <c r="B6" i="2"/>
  <c r="B5" i="2"/>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11" i="1"/>
  <c r="J5" i="7"/>
  <c r="K5" i="7"/>
  <c r="J6" i="7"/>
  <c r="K6" i="7"/>
  <c r="J7" i="7"/>
  <c r="K7" i="7"/>
  <c r="B12" i="7"/>
  <c r="D12" i="7"/>
  <c r="D32" i="7" s="1"/>
  <c r="E12" i="7"/>
  <c r="E32" i="7" s="1"/>
  <c r="B13" i="7"/>
  <c r="D13" i="7"/>
  <c r="E13" i="7"/>
  <c r="F13" i="7" s="1"/>
  <c r="B14" i="7"/>
  <c r="D14" i="7"/>
  <c r="E14" i="7"/>
  <c r="F14" i="7" s="1"/>
  <c r="B15" i="7"/>
  <c r="D15" i="7"/>
  <c r="E15" i="7"/>
  <c r="F15" i="7" s="1"/>
  <c r="B16" i="7"/>
  <c r="D16" i="7"/>
  <c r="E16" i="7"/>
  <c r="F16" i="7" s="1"/>
  <c r="B17" i="7"/>
  <c r="D17" i="7"/>
  <c r="E17" i="7"/>
  <c r="B18" i="7"/>
  <c r="D18" i="7"/>
  <c r="E18" i="7"/>
  <c r="F18" i="7" s="1"/>
  <c r="B19" i="7"/>
  <c r="D19" i="7"/>
  <c r="E19" i="7"/>
  <c r="F19" i="7" s="1"/>
  <c r="B20" i="7"/>
  <c r="D20" i="7"/>
  <c r="E20" i="7"/>
  <c r="B21" i="7"/>
  <c r="D21" i="7"/>
  <c r="E21" i="7"/>
  <c r="F21" i="7" s="1"/>
  <c r="B22" i="7"/>
  <c r="D22" i="7"/>
  <c r="E22" i="7"/>
  <c r="F22" i="7" s="1"/>
  <c r="B23" i="7"/>
  <c r="D23" i="7"/>
  <c r="E23" i="7"/>
  <c r="B24" i="7"/>
  <c r="D24" i="7"/>
  <c r="E24" i="7"/>
  <c r="B25" i="7"/>
  <c r="D25" i="7"/>
  <c r="E25" i="7"/>
  <c r="B28" i="7"/>
  <c r="D28" i="7"/>
  <c r="E28" i="7"/>
  <c r="F28" i="7" s="1"/>
  <c r="B29" i="7"/>
  <c r="D29" i="7"/>
  <c r="E29" i="7"/>
  <c r="B30" i="7"/>
  <c r="D30" i="7"/>
  <c r="B31" i="7"/>
  <c r="J31" i="7"/>
  <c r="B32" i="7"/>
  <c r="C32" i="7"/>
  <c r="B42" i="7"/>
  <c r="C42" i="7"/>
  <c r="B43" i="7"/>
  <c r="C43" i="7"/>
  <c r="C44" i="7"/>
  <c r="C45" i="7"/>
  <c r="C46" i="7"/>
  <c r="C47" i="7"/>
  <c r="C48" i="7"/>
  <c r="C49" i="7"/>
  <c r="C50" i="7"/>
  <c r="D11" i="1"/>
  <c r="E11" i="1" s="1"/>
  <c r="F11" i="1"/>
  <c r="K11" i="1" s="1"/>
  <c r="D12" i="1"/>
  <c r="E12" i="1" s="1"/>
  <c r="AC12" i="1" s="1"/>
  <c r="F12" i="1"/>
  <c r="K12" i="1" s="1"/>
  <c r="D13" i="1"/>
  <c r="E13" i="1" s="1"/>
  <c r="Z13" i="1" s="1"/>
  <c r="F13" i="1"/>
  <c r="K13" i="1" s="1"/>
  <c r="D14" i="1"/>
  <c r="E14" i="1" s="1"/>
  <c r="F14" i="1"/>
  <c r="K14" i="1" s="1"/>
  <c r="D15" i="1"/>
  <c r="E15" i="1" s="1"/>
  <c r="F15" i="1"/>
  <c r="K15" i="1" s="1"/>
  <c r="P15" i="1" s="1"/>
  <c r="Q15" i="1" s="1"/>
  <c r="D16" i="1"/>
  <c r="E16" i="1" s="1"/>
  <c r="F16" i="1"/>
  <c r="K16" i="1" s="1"/>
  <c r="D17" i="1"/>
  <c r="E17" i="1" s="1"/>
  <c r="F17" i="1"/>
  <c r="K17" i="1" s="1"/>
  <c r="D18" i="1"/>
  <c r="E18" i="1" s="1"/>
  <c r="F18" i="1"/>
  <c r="K18" i="1" s="1"/>
  <c r="AE18" i="1" s="1"/>
  <c r="D19" i="1"/>
  <c r="E19" i="1" s="1"/>
  <c r="F19" i="1"/>
  <c r="K19" i="1" s="1"/>
  <c r="D20" i="1"/>
  <c r="E20" i="1" s="1"/>
  <c r="T20" i="1" s="1"/>
  <c r="F20" i="1"/>
  <c r="K20" i="1" s="1"/>
  <c r="D21" i="1"/>
  <c r="E21" i="1" s="1"/>
  <c r="F21" i="1"/>
  <c r="K21" i="1" s="1"/>
  <c r="D22" i="1"/>
  <c r="E22" i="1" s="1"/>
  <c r="F22" i="1"/>
  <c r="K22" i="1" s="1"/>
  <c r="D23" i="1"/>
  <c r="E23" i="1" s="1"/>
  <c r="F23" i="1"/>
  <c r="K23" i="1" s="1"/>
  <c r="D24" i="1"/>
  <c r="E24" i="1" s="1"/>
  <c r="F24" i="1"/>
  <c r="K24" i="1" s="1"/>
  <c r="D25" i="1"/>
  <c r="E25" i="1" s="1"/>
  <c r="F25" i="1"/>
  <c r="K25" i="1" s="1"/>
  <c r="S25" i="1" s="1"/>
  <c r="D26" i="1"/>
  <c r="E26" i="1" s="1"/>
  <c r="AF26" i="1" s="1"/>
  <c r="F26" i="1"/>
  <c r="K26" i="1" s="1"/>
  <c r="D27" i="1"/>
  <c r="E27" i="1" s="1"/>
  <c r="F27" i="1"/>
  <c r="K27" i="1" s="1"/>
  <c r="D28" i="1"/>
  <c r="E28" i="1" s="1"/>
  <c r="T28" i="1" s="1"/>
  <c r="F28" i="1"/>
  <c r="K28" i="1" s="1"/>
  <c r="D29" i="1"/>
  <c r="E29" i="1" s="1"/>
  <c r="F29" i="1"/>
  <c r="K29" i="1" s="1"/>
  <c r="D30" i="1"/>
  <c r="E30" i="1" s="1"/>
  <c r="F30" i="1"/>
  <c r="K30" i="1" s="1"/>
  <c r="D31" i="1"/>
  <c r="E31" i="1" s="1"/>
  <c r="F31" i="1"/>
  <c r="K31" i="1" s="1"/>
  <c r="D32" i="1"/>
  <c r="E32" i="1" s="1"/>
  <c r="F32" i="1"/>
  <c r="K32" i="1" s="1"/>
  <c r="D33" i="1"/>
  <c r="E33" i="1" s="1"/>
  <c r="T33" i="1" s="1"/>
  <c r="F33" i="1"/>
  <c r="D34" i="1"/>
  <c r="E34" i="1" s="1"/>
  <c r="T34" i="1" s="1"/>
  <c r="F34" i="1"/>
  <c r="K34" i="1" s="1"/>
  <c r="D35" i="1"/>
  <c r="E35" i="1" s="1"/>
  <c r="F35" i="1"/>
  <c r="K35" i="1" s="1"/>
  <c r="D36" i="1"/>
  <c r="E36" i="1" s="1"/>
  <c r="F36" i="1"/>
  <c r="K36" i="1" s="1"/>
  <c r="G37" i="1"/>
  <c r="H37" i="1"/>
  <c r="I37" i="1"/>
  <c r="J37" i="1"/>
  <c r="C39" i="1"/>
  <c r="D10" i="2"/>
  <c r="D12" i="2"/>
  <c r="N12" i="2" s="1"/>
  <c r="J12" i="2"/>
  <c r="D13" i="2"/>
  <c r="N13" i="2" s="1"/>
  <c r="J13" i="2"/>
  <c r="D14" i="2"/>
  <c r="N14" i="2" s="1"/>
  <c r="J14" i="2"/>
  <c r="D15" i="2"/>
  <c r="N15" i="2" s="1"/>
  <c r="J15" i="2"/>
  <c r="D16" i="2"/>
  <c r="N16" i="2" s="1"/>
  <c r="J16" i="2"/>
  <c r="D17" i="2"/>
  <c r="N17" i="2" s="1"/>
  <c r="J17" i="2"/>
  <c r="D18" i="2"/>
  <c r="N18" i="2" s="1"/>
  <c r="J18" i="2"/>
  <c r="D19" i="2"/>
  <c r="N19" i="2" s="1"/>
  <c r="J19" i="2"/>
  <c r="D20" i="2"/>
  <c r="N20" i="2" s="1"/>
  <c r="J20" i="2"/>
  <c r="D21" i="2"/>
  <c r="N21" i="2" s="1"/>
  <c r="J21" i="2"/>
  <c r="D22" i="2"/>
  <c r="N22" i="2" s="1"/>
  <c r="J22" i="2"/>
  <c r="D25" i="2"/>
  <c r="N25" i="2" s="1"/>
  <c r="J25" i="2"/>
  <c r="D26" i="2"/>
  <c r="N26" i="2" s="1"/>
  <c r="J26" i="2"/>
  <c r="D27" i="2"/>
  <c r="N27" i="2" s="1"/>
  <c r="J27" i="2"/>
  <c r="D28" i="2"/>
  <c r="N28" i="2" s="1"/>
  <c r="J28" i="2"/>
  <c r="B29" i="2"/>
  <c r="K29" i="2"/>
  <c r="L29" i="2"/>
  <c r="G32" i="2"/>
  <c r="I32" i="2"/>
  <c r="K32" i="2"/>
  <c r="H32" i="2"/>
  <c r="L32" i="2"/>
  <c r="B38" i="2"/>
  <c r="D32" i="3"/>
  <c r="C39" i="3"/>
  <c r="C41" i="3"/>
  <c r="C43" i="3"/>
  <c r="C45" i="3"/>
  <c r="D47" i="3"/>
  <c r="E47" i="3"/>
  <c r="F47" i="3"/>
  <c r="C49" i="3"/>
  <c r="C51" i="3"/>
  <c r="C58" i="3"/>
  <c r="AC17" i="1"/>
  <c r="AF17" i="1"/>
  <c r="M11" i="1"/>
  <c r="P11" i="1"/>
  <c r="Q11" i="1" s="1"/>
  <c r="S11" i="1"/>
  <c r="V11" i="1"/>
  <c r="Y11" i="1"/>
  <c r="AE11" i="1"/>
  <c r="V25" i="1"/>
  <c r="T32" i="1"/>
  <c r="W32" i="1"/>
  <c r="AF31" i="1"/>
  <c r="T21" i="1"/>
  <c r="AF21" i="1"/>
  <c r="T27" i="1"/>
  <c r="Z25" i="1"/>
  <c r="T25" i="1"/>
  <c r="N11" i="1"/>
  <c r="Z12" i="1"/>
  <c r="AF12" i="1"/>
  <c r="W12" i="1"/>
  <c r="AB15" i="1"/>
  <c r="P32" i="1"/>
  <c r="Q32" i="1" s="1"/>
  <c r="Z34" i="1"/>
  <c r="AC33" i="1"/>
  <c r="V26" i="1"/>
  <c r="W21" i="1"/>
  <c r="AC21" i="1"/>
  <c r="Z21" i="1"/>
  <c r="T11" i="1"/>
  <c r="W11" i="1"/>
  <c r="AC11" i="1"/>
  <c r="AC15" i="1"/>
  <c r="AB25" i="1"/>
  <c r="Z20" i="1"/>
  <c r="AC20" i="1"/>
  <c r="W20" i="1"/>
  <c r="Y25" i="1"/>
  <c r="AE25" i="1"/>
  <c r="AC27" i="1"/>
  <c r="W27" i="1"/>
  <c r="W26" i="1"/>
  <c r="Z32" i="1"/>
  <c r="AC25" i="1"/>
  <c r="W25" i="1"/>
  <c r="AF25" i="1"/>
  <c r="Y18" i="1"/>
  <c r="M18" i="1"/>
  <c r="F25" i="7" l="1"/>
  <c r="F23" i="7"/>
  <c r="F29" i="7"/>
  <c r="F17" i="7"/>
  <c r="F20" i="7"/>
  <c r="F24" i="7"/>
  <c r="F32" i="7"/>
  <c r="S17" i="1"/>
  <c r="V17" i="1"/>
  <c r="Y17" i="1"/>
  <c r="AB17" i="1"/>
  <c r="AE17" i="1"/>
  <c r="M17" i="1"/>
  <c r="N17" i="1" s="1"/>
  <c r="P17" i="1"/>
  <c r="T12" i="1"/>
  <c r="AF33" i="1"/>
  <c r="Z33" i="1"/>
  <c r="W33" i="1"/>
  <c r="AC34" i="1"/>
  <c r="W13" i="1"/>
  <c r="W34" i="1"/>
  <c r="T13" i="1"/>
  <c r="Y35" i="1"/>
  <c r="AC26" i="1"/>
  <c r="Y36" i="1"/>
  <c r="V36" i="1"/>
  <c r="S36" i="1"/>
  <c r="V34" i="1"/>
  <c r="P34" i="1"/>
  <c r="Q34" i="1" s="1"/>
  <c r="S34" i="1"/>
  <c r="AB34" i="1"/>
  <c r="Y34" i="1"/>
  <c r="M34" i="1"/>
  <c r="N34" i="1" s="1"/>
  <c r="AE34" i="1"/>
  <c r="W30" i="1"/>
  <c r="AC35" i="1"/>
  <c r="Z31" i="1"/>
  <c r="Z14" i="1"/>
  <c r="Z19" i="1"/>
  <c r="T31" i="1"/>
  <c r="W35" i="1"/>
  <c r="Z30" i="1"/>
  <c r="AC14" i="1"/>
  <c r="AF14" i="1"/>
  <c r="T30" i="1"/>
  <c r="AF35" i="1"/>
  <c r="AF30" i="1"/>
  <c r="AE24" i="1"/>
  <c r="W14" i="1"/>
  <c r="T35" i="1"/>
  <c r="AC30" i="1"/>
  <c r="T14" i="1"/>
  <c r="AC31" i="1"/>
  <c r="Y14" i="1"/>
  <c r="Z35" i="1"/>
  <c r="P25" i="1"/>
  <c r="Q25" i="1" s="1"/>
  <c r="W31" i="1"/>
  <c r="C51" i="7"/>
  <c r="L30" i="7" s="1"/>
  <c r="B51" i="7"/>
  <c r="K30" i="7" s="1"/>
  <c r="F12" i="7"/>
  <c r="C47" i="3"/>
  <c r="C35" i="3"/>
  <c r="T18" i="1"/>
  <c r="AF18" i="1"/>
  <c r="W18" i="1"/>
  <c r="AC18" i="1"/>
  <c r="Z18" i="1"/>
  <c r="M20" i="1"/>
  <c r="N20" i="1" s="1"/>
  <c r="P20" i="1"/>
  <c r="Q20" i="1" s="1"/>
  <c r="AB20" i="1"/>
  <c r="Y20" i="1"/>
  <c r="AE20" i="1"/>
  <c r="V20" i="1"/>
  <c r="Z23" i="1"/>
  <c r="AF23" i="1"/>
  <c r="T23" i="1"/>
  <c r="AC23" i="1"/>
  <c r="W23" i="1"/>
  <c r="Z16" i="1"/>
  <c r="T16" i="1"/>
  <c r="AC16" i="1"/>
  <c r="W16" i="1"/>
  <c r="AF16" i="1"/>
  <c r="T29" i="1"/>
  <c r="W29" i="1"/>
  <c r="AC29" i="1"/>
  <c r="AF29" i="1"/>
  <c r="Z29" i="1"/>
  <c r="AF19" i="1"/>
  <c r="T19" i="1"/>
  <c r="AB35" i="1"/>
  <c r="AE26" i="1"/>
  <c r="AC19" i="1"/>
  <c r="S26" i="1"/>
  <c r="N18" i="1"/>
  <c r="Y26" i="1"/>
  <c r="M26" i="1"/>
  <c r="N26" i="1" s="1"/>
  <c r="V35" i="1"/>
  <c r="AB26" i="1"/>
  <c r="M35" i="1"/>
  <c r="N35" i="1" s="1"/>
  <c r="AE35" i="1"/>
  <c r="W19" i="1"/>
  <c r="S35" i="1"/>
  <c r="T22" i="1"/>
  <c r="W22" i="1"/>
  <c r="AF22" i="1"/>
  <c r="Z22" i="1"/>
  <c r="AC22" i="1"/>
  <c r="M29" i="1"/>
  <c r="N29" i="1" s="1"/>
  <c r="S13" i="1"/>
  <c r="Y13" i="1"/>
  <c r="V13" i="1"/>
  <c r="M13" i="1"/>
  <c r="N13" i="1" s="1"/>
  <c r="P13" i="1"/>
  <c r="Q13" i="1" s="1"/>
  <c r="AE13" i="1"/>
  <c r="AB13" i="1"/>
  <c r="K35" i="2"/>
  <c r="AE28" i="1"/>
  <c r="V28" i="1"/>
  <c r="Y28" i="1"/>
  <c r="S28" i="1"/>
  <c r="P28" i="1"/>
  <c r="Q28" i="1" s="1"/>
  <c r="M28" i="1"/>
  <c r="N28" i="1" s="1"/>
  <c r="AB28" i="1"/>
  <c r="V19" i="1"/>
  <c r="S19" i="1"/>
  <c r="Y19" i="1"/>
  <c r="P19" i="1"/>
  <c r="Q19" i="1" s="1"/>
  <c r="AE12" i="1"/>
  <c r="V12" i="1"/>
  <c r="S12" i="1"/>
  <c r="AB12" i="1"/>
  <c r="M12" i="1"/>
  <c r="N12" i="1" s="1"/>
  <c r="Y12" i="1"/>
  <c r="AE31" i="1"/>
  <c r="Y31" i="1"/>
  <c r="V31" i="1"/>
  <c r="P31" i="1"/>
  <c r="Q31" i="1" s="1"/>
  <c r="S31" i="1"/>
  <c r="AB31" i="1"/>
  <c r="M27" i="1"/>
  <c r="N27" i="1" s="1"/>
  <c r="AB27" i="1"/>
  <c r="P27" i="1"/>
  <c r="Q27" i="1" s="1"/>
  <c r="V27" i="1"/>
  <c r="Y27" i="1"/>
  <c r="AE27" i="1"/>
  <c r="S27" i="1"/>
  <c r="V30" i="1"/>
  <c r="S30" i="1"/>
  <c r="M30" i="1"/>
  <c r="N30" i="1" s="1"/>
  <c r="AB30" i="1"/>
  <c r="AE30" i="1"/>
  <c r="P30" i="1"/>
  <c r="Q30" i="1" s="1"/>
  <c r="Y30" i="1"/>
  <c r="S16" i="1"/>
  <c r="W28" i="1"/>
  <c r="V21" i="1"/>
  <c r="Z28" i="1"/>
  <c r="M16" i="1"/>
  <c r="N16" i="1" s="1"/>
  <c r="P16" i="1"/>
  <c r="Q16" i="1" s="1"/>
  <c r="Y21" i="1"/>
  <c r="S21" i="1"/>
  <c r="D39" i="1"/>
  <c r="AE16" i="1"/>
  <c r="M21" i="1"/>
  <c r="N21" i="1" s="1"/>
  <c r="AF28" i="1"/>
  <c r="AB16" i="1"/>
  <c r="AE21" i="1"/>
  <c r="Z24" i="1"/>
  <c r="AC28" i="1"/>
  <c r="P21" i="1"/>
  <c r="Q21" i="1" s="1"/>
  <c r="AB21" i="1"/>
  <c r="V16" i="1"/>
  <c r="AF24" i="1"/>
  <c r="T24" i="1"/>
  <c r="AC24" i="1"/>
  <c r="Y16" i="1"/>
  <c r="W24" i="1"/>
  <c r="L35" i="2"/>
  <c r="F37" i="1"/>
  <c r="K33" i="1"/>
  <c r="AC36" i="1"/>
  <c r="AF36" i="1"/>
  <c r="Z36" i="1"/>
  <c r="W36" i="1"/>
  <c r="T36" i="1"/>
  <c r="M23" i="1"/>
  <c r="N23" i="1" s="1"/>
  <c r="Y23" i="1"/>
  <c r="AE23" i="1"/>
  <c r="S23" i="1"/>
  <c r="AB23" i="1"/>
  <c r="V23" i="1"/>
  <c r="P23" i="1"/>
  <c r="Q23" i="1" s="1"/>
  <c r="P29" i="1"/>
  <c r="Q29" i="1" s="1"/>
  <c r="AB29" i="1"/>
  <c r="V29" i="1"/>
  <c r="AE29" i="1"/>
  <c r="Y29" i="1"/>
  <c r="S29" i="1"/>
  <c r="T26" i="1"/>
  <c r="Z26" i="1"/>
  <c r="V18" i="1"/>
  <c r="S18" i="1"/>
  <c r="P18" i="1"/>
  <c r="Q18" i="1" s="1"/>
  <c r="AB18" i="1"/>
  <c r="AB32" i="1"/>
  <c r="M32" i="1"/>
  <c r="N32" i="1" s="1"/>
  <c r="Y32" i="1"/>
  <c r="AE32" i="1"/>
  <c r="V32" i="1"/>
  <c r="S32" i="1"/>
  <c r="V15" i="1"/>
  <c r="AE15" i="1"/>
  <c r="Y15" i="1"/>
  <c r="M15" i="1"/>
  <c r="N15" i="1" s="1"/>
  <c r="S15" i="1"/>
  <c r="W15" i="1"/>
  <c r="AF15" i="1"/>
  <c r="T15" i="1"/>
  <c r="Z15" i="1"/>
  <c r="E39" i="1"/>
  <c r="D9" i="2" s="1"/>
  <c r="AE22" i="1"/>
  <c r="V22" i="1"/>
  <c r="Y22" i="1"/>
  <c r="P22" i="1"/>
  <c r="Q22" i="1" s="1"/>
  <c r="M22" i="1"/>
  <c r="N22" i="1" s="1"/>
  <c r="S22" i="1"/>
  <c r="AB22" i="1"/>
  <c r="S14" i="1"/>
  <c r="P14" i="1"/>
  <c r="Q14" i="1" s="1"/>
  <c r="V14" i="1"/>
  <c r="AE14" i="1"/>
  <c r="M14" i="1"/>
  <c r="AB14" i="1"/>
  <c r="C32" i="3"/>
  <c r="P24" i="1"/>
  <c r="Q24" i="1" s="1"/>
  <c r="V24" i="1"/>
  <c r="M24" i="1"/>
  <c r="N24" i="1" s="1"/>
  <c r="S24" i="1"/>
  <c r="AB24" i="1"/>
  <c r="Y24" i="1"/>
  <c r="P35" i="1"/>
  <c r="Q35" i="1" s="1"/>
  <c r="AC32" i="1"/>
  <c r="AF32" i="1"/>
  <c r="P26" i="1"/>
  <c r="Q26" i="1" s="1"/>
  <c r="AC13" i="1"/>
  <c r="AF13" i="1"/>
  <c r="M31" i="1"/>
  <c r="N31" i="1" s="1"/>
  <c r="AF34" i="1"/>
  <c r="S20" i="1"/>
  <c r="T17" i="1"/>
  <c r="Z17" i="1"/>
  <c r="W17" i="1"/>
  <c r="Q17" i="1"/>
  <c r="P12" i="1"/>
  <c r="M36" i="1"/>
  <c r="N36" i="1" s="1"/>
  <c r="P36" i="1"/>
  <c r="Q36" i="1" s="1"/>
  <c r="AB36" i="1"/>
  <c r="AE36" i="1"/>
  <c r="AF27" i="1"/>
  <c r="Z27" i="1"/>
  <c r="AB11" i="1"/>
  <c r="M25" i="1"/>
  <c r="N25" i="1" s="1"/>
  <c r="AF20" i="1"/>
  <c r="AF11" i="1"/>
  <c r="Z11" i="1"/>
  <c r="M19" i="1"/>
  <c r="N19" i="1" s="1"/>
  <c r="AE19" i="1"/>
  <c r="AB19" i="1"/>
  <c r="D31" i="7" l="1"/>
  <c r="K31" i="7"/>
  <c r="L31" i="7"/>
  <c r="E31" i="7" s="1"/>
  <c r="F31" i="7" s="1"/>
  <c r="E30" i="7"/>
  <c r="F30" i="7" s="1"/>
  <c r="AF39" i="1"/>
  <c r="AF40" i="1" s="1"/>
  <c r="T39" i="1"/>
  <c r="T40" i="1" s="1"/>
  <c r="G10" i="2" s="1"/>
  <c r="W39" i="1"/>
  <c r="W40" i="1" s="1"/>
  <c r="H10" i="2" s="1"/>
  <c r="H29" i="2" s="1"/>
  <c r="H35" i="2" s="1"/>
  <c r="AC39" i="1"/>
  <c r="AC40" i="1" s="1"/>
  <c r="Q12" i="1"/>
  <c r="Z39" i="1"/>
  <c r="Z40" i="1" s="1"/>
  <c r="I10" i="2" s="1"/>
  <c r="I29" i="2" s="1"/>
  <c r="S33" i="1"/>
  <c r="S42" i="1" s="1"/>
  <c r="M33" i="1"/>
  <c r="N33" i="1" s="1"/>
  <c r="AB33" i="1"/>
  <c r="AB42" i="1" s="1"/>
  <c r="P33" i="1"/>
  <c r="Q33" i="1" s="1"/>
  <c r="Y33" i="1"/>
  <c r="Y42" i="1" s="1"/>
  <c r="V33" i="1"/>
  <c r="V42" i="1" s="1"/>
  <c r="AE33" i="1"/>
  <c r="AE42" i="1" s="1"/>
  <c r="K42" i="1"/>
  <c r="D29" i="2"/>
  <c r="N14" i="1"/>
  <c r="J10" i="2" l="1"/>
  <c r="G29" i="2"/>
  <c r="G35" i="2" s="1"/>
  <c r="J29" i="2"/>
  <c r="V43" i="1"/>
  <c r="S43" i="1"/>
  <c r="AB43" i="1"/>
  <c r="AE43" i="1"/>
  <c r="Y43" i="1"/>
  <c r="I35" i="2"/>
  <c r="P42" i="1"/>
  <c r="P43" i="1" s="1"/>
  <c r="Q39" i="1"/>
  <c r="Q40" i="1" s="1"/>
  <c r="F10" i="2" s="1"/>
  <c r="F29" i="2" s="1"/>
  <c r="M42" i="1"/>
  <c r="M43" i="1" s="1"/>
  <c r="N39" i="1"/>
  <c r="K43" i="1" l="1"/>
  <c r="H37" i="2"/>
  <c r="I37" i="2"/>
  <c r="K37" i="2"/>
  <c r="G37" i="2"/>
  <c r="L37" i="2"/>
  <c r="N40" i="1"/>
  <c r="E9" i="2"/>
  <c r="F37" i="2" l="1"/>
  <c r="N9" i="2"/>
  <c r="E10" i="2"/>
  <c r="N10" i="2" s="1"/>
  <c r="E40" i="1"/>
  <c r="E29" i="2" l="1"/>
  <c r="L34" i="2" l="1"/>
  <c r="L40" i="2" s="1"/>
  <c r="L42" i="2" s="1"/>
  <c r="K34" i="2"/>
  <c r="K40" i="2" s="1"/>
  <c r="K42" i="2" s="1"/>
  <c r="N29" i="2"/>
  <c r="G34" i="2"/>
  <c r="G40" i="2" s="1"/>
  <c r="H34" i="2"/>
  <c r="H40" i="2" s="1"/>
  <c r="I34" i="2"/>
  <c r="I40" i="2" s="1"/>
  <c r="H42" i="2" l="1"/>
  <c r="H46" i="2"/>
  <c r="E34" i="2"/>
  <c r="I46" i="2"/>
  <c r="I42" i="2"/>
  <c r="G46" i="2"/>
  <c r="G42" i="2"/>
  <c r="G48" i="2" s="1"/>
  <c r="D53" i="3" l="1"/>
  <c r="D55" i="3" s="1"/>
  <c r="D37" i="3"/>
  <c r="H48" i="2"/>
  <c r="F33" i="3"/>
  <c r="I48" i="2"/>
  <c r="E37" i="3" l="1"/>
  <c r="E53" i="3"/>
  <c r="E55" i="3" s="1"/>
  <c r="C31" i="3"/>
  <c r="F37" i="3"/>
  <c r="F53" i="3"/>
  <c r="F55" i="3" s="1"/>
  <c r="C33" i="3" l="1"/>
  <c r="C53"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Paula Moore</author>
  </authors>
  <commentList>
    <comment ref="D9" authorId="0" shapeId="0" xr:uid="{5A0C3E3E-4C9D-4410-A4F2-68571F577790}">
      <text>
        <r>
          <rPr>
            <b/>
            <sz val="9"/>
            <color indexed="81"/>
            <rFont val="Tahoma"/>
            <family val="2"/>
          </rPr>
          <t xml:space="preserve">Enter current wages in column C beginning on row 10. Enter the % increase to calculate column G proposed wages.
</t>
        </r>
      </text>
    </comment>
    <comment ref="F10" authorId="0" shapeId="0" xr:uid="{CBC3EC73-9C66-43E3-A5AD-7F5AE32D54D9}">
      <text>
        <r>
          <rPr>
            <sz val="9"/>
            <color indexed="81"/>
            <rFont val="Tahoma"/>
            <family val="2"/>
          </rPr>
          <t xml:space="preserve">enter total hours to work 
for the year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Paula Moore</author>
  </authors>
  <commentList>
    <comment ref="D31" authorId="0" shapeId="0" xr:uid="{BDC94430-6186-485A-8CFA-0C7A1E81C44F}">
      <text>
        <r>
          <rPr>
            <b/>
            <sz val="9"/>
            <color indexed="81"/>
            <rFont val="Tahoma"/>
            <family val="2"/>
          </rPr>
          <t xml:space="preserve">Enter Funding Budget plus Cash Match
</t>
        </r>
        <r>
          <rPr>
            <sz val="9"/>
            <color indexed="81"/>
            <rFont val="Tahoma"/>
            <family val="2"/>
          </rPr>
          <t xml:space="preserve">
</t>
        </r>
      </text>
    </comment>
    <comment ref="D32" authorId="0" shapeId="0" xr:uid="{4A878A0C-91D1-4415-8C39-7F0F0B46D757}">
      <text>
        <r>
          <rPr>
            <b/>
            <sz val="9"/>
            <color indexed="81"/>
            <rFont val="Tahoma"/>
            <family val="2"/>
          </rPr>
          <t xml:space="preserve">Enter InKind Match
</t>
        </r>
        <r>
          <rPr>
            <sz val="9"/>
            <color indexed="81"/>
            <rFont val="Tahoma"/>
            <family val="2"/>
          </rPr>
          <t xml:space="preserve">
</t>
        </r>
      </text>
    </comment>
    <comment ref="D35" authorId="0" shapeId="0" xr:uid="{08850743-2A0C-4563-B8FD-DE66E548719A}">
      <text>
        <r>
          <rPr>
            <b/>
            <sz val="9"/>
            <color indexed="81"/>
            <rFont val="Tahoma"/>
            <family val="2"/>
          </rPr>
          <t xml:space="preserve">Enter number of units to provide per budget
</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Paula Moore</author>
  </authors>
  <commentList>
    <comment ref="H11" authorId="0" shapeId="0" xr:uid="{E65FDAB1-6946-4A3B-B03E-E67BCE20E381}">
      <text>
        <r>
          <rPr>
            <b/>
            <sz val="9"/>
            <color indexed="81"/>
            <rFont val="Tahoma"/>
            <family val="2"/>
          </rPr>
          <t xml:space="preserve">Please fill in yellow highlighted fields if applicable. </t>
        </r>
        <r>
          <rPr>
            <sz val="9"/>
            <color indexed="81"/>
            <rFont val="Tahoma"/>
            <family val="2"/>
          </rPr>
          <t xml:space="preserve">
</t>
        </r>
      </text>
    </comment>
    <comment ref="J11" authorId="0" shapeId="0" xr:uid="{21B1B476-A506-4770-AE9F-39E0F812C40F}">
      <text>
        <r>
          <rPr>
            <b/>
            <sz val="9"/>
            <color indexed="81"/>
            <rFont val="Tahoma"/>
            <family val="2"/>
          </rPr>
          <t xml:space="preserve">enter information on the this chart to populate the form to the left.
</t>
        </r>
        <r>
          <rPr>
            <sz val="9"/>
            <color indexed="81"/>
            <rFont val="Tahoma"/>
            <family val="2"/>
          </rPr>
          <t xml:space="preserve">
</t>
        </r>
      </text>
    </comment>
    <comment ref="L11" authorId="0" shapeId="0" xr:uid="{FE0B12C2-2D48-4F21-B9AF-022F396474D9}">
      <text>
        <r>
          <rPr>
            <b/>
            <sz val="9"/>
            <color indexed="81"/>
            <rFont val="Tahoma"/>
            <family val="2"/>
          </rPr>
          <t xml:space="preserve">Cost for application rates should populate
 please verify accuracy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Paula Moore</author>
  </authors>
  <commentList>
    <comment ref="H11" authorId="0" shapeId="0" xr:uid="{8AE47522-EC80-419E-B3A9-3D83F90B7FCB}">
      <text>
        <r>
          <rPr>
            <b/>
            <sz val="9"/>
            <color indexed="81"/>
            <rFont val="Tahoma"/>
            <family val="2"/>
          </rPr>
          <t xml:space="preserve">Please fill in yellow highlighted fields if applicable. </t>
        </r>
        <r>
          <rPr>
            <sz val="9"/>
            <color indexed="81"/>
            <rFont val="Tahoma"/>
            <family val="2"/>
          </rPr>
          <t xml:space="preserve">
</t>
        </r>
      </text>
    </comment>
    <comment ref="J11" authorId="0" shapeId="0" xr:uid="{209DBD22-2A66-4E4F-B7FE-40D2D5BACB0D}">
      <text>
        <r>
          <rPr>
            <b/>
            <sz val="9"/>
            <color indexed="81"/>
            <rFont val="Tahoma"/>
            <family val="2"/>
          </rPr>
          <t xml:space="preserve">enter information on the this chart to populate the form to the left.
</t>
        </r>
        <r>
          <rPr>
            <sz val="9"/>
            <color indexed="81"/>
            <rFont val="Tahoma"/>
            <family val="2"/>
          </rPr>
          <t xml:space="preserve">
</t>
        </r>
      </text>
    </comment>
    <comment ref="L11" authorId="0" shapeId="0" xr:uid="{7F00615D-E967-435B-B10F-B233F881D5BC}">
      <text>
        <r>
          <rPr>
            <b/>
            <sz val="9"/>
            <color indexed="81"/>
            <rFont val="Tahoma"/>
            <family val="2"/>
          </rPr>
          <t xml:space="preserve">Cost for application rates should populate
 please verify accuracy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Paula Moore</author>
  </authors>
  <commentList>
    <comment ref="B18" authorId="0" shapeId="0" xr:uid="{275A4552-AD9E-4CDA-9C01-C356FD908C81}">
      <text>
        <r>
          <rPr>
            <b/>
            <sz val="9"/>
            <color indexed="81"/>
            <rFont val="Tahoma"/>
            <family val="2"/>
          </rPr>
          <t xml:space="preserve">Enter Requested Amount
</t>
        </r>
        <r>
          <rPr>
            <sz val="9"/>
            <color indexed="81"/>
            <rFont val="Tahoma"/>
            <family val="2"/>
          </rPr>
          <t xml:space="preserve">
</t>
        </r>
      </text>
    </comment>
    <comment ref="C18" authorId="0" shapeId="0" xr:uid="{849DDE95-7B91-46EF-A657-370740C9E602}">
      <text>
        <r>
          <rPr>
            <b/>
            <sz val="9"/>
            <color indexed="81"/>
            <rFont val="Tahoma"/>
            <family val="2"/>
          </rPr>
          <t xml:space="preserve">Enter Requested Amount
</t>
        </r>
        <r>
          <rPr>
            <sz val="9"/>
            <color indexed="81"/>
            <rFont val="Tahoma"/>
            <family val="2"/>
          </rPr>
          <t xml:space="preserve">
</t>
        </r>
      </text>
    </comment>
    <comment ref="B20" authorId="0" shapeId="0" xr:uid="{141A6ECF-62D1-4E0A-9186-95A73F5EFA03}">
      <text>
        <r>
          <rPr>
            <b/>
            <sz val="9"/>
            <color indexed="81"/>
            <rFont val="Tahoma"/>
            <family val="2"/>
          </rPr>
          <t xml:space="preserve">Enter Requested Amount
</t>
        </r>
        <r>
          <rPr>
            <sz val="9"/>
            <color indexed="81"/>
            <rFont val="Tahoma"/>
            <family val="2"/>
          </rPr>
          <t xml:space="preserve">
</t>
        </r>
      </text>
    </comment>
    <comment ref="C20" authorId="0" shapeId="0" xr:uid="{192A8828-5958-41EA-9E25-B725BE6EBF71}">
      <text>
        <r>
          <rPr>
            <b/>
            <sz val="9"/>
            <color indexed="81"/>
            <rFont val="Tahoma"/>
            <family val="2"/>
          </rPr>
          <t xml:space="preserve">Enter Requested Amount
</t>
        </r>
        <r>
          <rPr>
            <sz val="9"/>
            <color indexed="81"/>
            <rFont val="Tahoma"/>
            <family val="2"/>
          </rPr>
          <t xml:space="preserve">
</t>
        </r>
      </text>
    </comment>
    <comment ref="B22" authorId="0" shapeId="0" xr:uid="{D1E05FE3-D698-4A61-863D-701F4BD6E65A}">
      <text>
        <r>
          <rPr>
            <b/>
            <sz val="9"/>
            <color indexed="81"/>
            <rFont val="Tahoma"/>
            <family val="2"/>
          </rPr>
          <t xml:space="preserve">Enter Requested Amount
</t>
        </r>
        <r>
          <rPr>
            <sz val="9"/>
            <color indexed="81"/>
            <rFont val="Tahoma"/>
            <family val="2"/>
          </rPr>
          <t xml:space="preserve">
</t>
        </r>
      </text>
    </comment>
    <comment ref="C22" authorId="0" shapeId="0" xr:uid="{72C5DFEC-6F3B-4BA6-BDF3-F873BE6767D7}">
      <text>
        <r>
          <rPr>
            <b/>
            <sz val="9"/>
            <color indexed="81"/>
            <rFont val="Tahoma"/>
            <family val="2"/>
          </rPr>
          <t xml:space="preserve">Enter Requested Amount
</t>
        </r>
        <r>
          <rPr>
            <sz val="9"/>
            <color indexed="81"/>
            <rFont val="Tahoma"/>
            <family val="2"/>
          </rPr>
          <t xml:space="preserve">
</t>
        </r>
      </text>
    </comment>
    <comment ref="B24" authorId="0" shapeId="0" xr:uid="{B00049AD-8BEA-40DE-BDE9-257996899AAA}">
      <text>
        <r>
          <rPr>
            <b/>
            <sz val="9"/>
            <color indexed="81"/>
            <rFont val="Tahoma"/>
            <family val="2"/>
          </rPr>
          <t xml:space="preserve">Enter Requested Amount
</t>
        </r>
        <r>
          <rPr>
            <sz val="9"/>
            <color indexed="81"/>
            <rFont val="Tahoma"/>
            <family val="2"/>
          </rPr>
          <t xml:space="preserve">
</t>
        </r>
      </text>
    </comment>
    <comment ref="C24" authorId="0" shapeId="0" xr:uid="{7F479848-CCCD-442D-9494-44FDAC35A950}">
      <text>
        <r>
          <rPr>
            <b/>
            <sz val="9"/>
            <color indexed="81"/>
            <rFont val="Tahoma"/>
            <family val="2"/>
          </rPr>
          <t xml:space="preserve">Enter Requested Amount
</t>
        </r>
        <r>
          <rPr>
            <sz val="9"/>
            <color indexed="81"/>
            <rFont val="Tahoma"/>
            <family val="2"/>
          </rPr>
          <t xml:space="preserve">
</t>
        </r>
      </text>
    </comment>
    <comment ref="B26" authorId="0" shapeId="0" xr:uid="{08771A15-415D-4119-8235-19B86ED88CD7}">
      <text>
        <r>
          <rPr>
            <b/>
            <sz val="9"/>
            <color indexed="81"/>
            <rFont val="Tahoma"/>
            <family val="2"/>
          </rPr>
          <t xml:space="preserve">Enter Requested Amount
</t>
        </r>
        <r>
          <rPr>
            <sz val="9"/>
            <color indexed="81"/>
            <rFont val="Tahoma"/>
            <family val="2"/>
          </rPr>
          <t xml:space="preserve">
</t>
        </r>
      </text>
    </comment>
    <comment ref="C26" authorId="0" shapeId="0" xr:uid="{53347920-B269-4982-92EA-804B75AA6940}">
      <text>
        <r>
          <rPr>
            <b/>
            <sz val="9"/>
            <color indexed="81"/>
            <rFont val="Tahoma"/>
            <family val="2"/>
          </rPr>
          <t xml:space="preserve">Enter Requested Amount
</t>
        </r>
        <r>
          <rPr>
            <sz val="9"/>
            <color indexed="81"/>
            <rFont val="Tahoma"/>
            <family val="2"/>
          </rPr>
          <t xml:space="preserve">
</t>
        </r>
      </text>
    </comment>
    <comment ref="B28" authorId="0" shapeId="0" xr:uid="{2672C2F2-33D4-47F2-B239-F6F80FE40AF4}">
      <text>
        <r>
          <rPr>
            <b/>
            <sz val="9"/>
            <color indexed="81"/>
            <rFont val="Tahoma"/>
            <family val="2"/>
          </rPr>
          <t xml:space="preserve">Enter Requested Amount
</t>
        </r>
        <r>
          <rPr>
            <sz val="9"/>
            <color indexed="81"/>
            <rFont val="Tahoma"/>
            <family val="2"/>
          </rPr>
          <t xml:space="preserve">
</t>
        </r>
      </text>
    </comment>
    <comment ref="C28" authorId="0" shapeId="0" xr:uid="{6C5D3B3B-7E8C-4DA9-9951-DA4D6DD1FEEE}">
      <text>
        <r>
          <rPr>
            <b/>
            <sz val="9"/>
            <color indexed="81"/>
            <rFont val="Tahoma"/>
            <family val="2"/>
          </rPr>
          <t xml:space="preserve">Enter Requested Amount
</t>
        </r>
        <r>
          <rPr>
            <sz val="9"/>
            <color indexed="81"/>
            <rFont val="Tahoma"/>
            <family val="2"/>
          </rPr>
          <t xml:space="preserve">
</t>
        </r>
      </text>
    </comment>
  </commentList>
</comments>
</file>

<file path=xl/sharedStrings.xml><?xml version="1.0" encoding="utf-8"?>
<sst xmlns="http://schemas.openxmlformats.org/spreadsheetml/2006/main" count="444" uniqueCount="248">
  <si>
    <t>CONTRACT MODULE WORKSHEET INSTRUCTIONS</t>
  </si>
  <si>
    <t>1.</t>
  </si>
  <si>
    <t xml:space="preserve">It is highly recommended that this workbook be saved as a template for future use before you begin to prepare your budget worksheets. </t>
  </si>
  <si>
    <t>2.</t>
  </si>
  <si>
    <t>All of the spreadsheets are linked and formula driven.  Do not delete any column(s) or rows, hide them!  If a column or row is deleted it can (and probably will) change the formulas and cause the worksheets not to calculate properly.</t>
  </si>
  <si>
    <t>3</t>
  </si>
  <si>
    <r>
      <t>FORMULAS/LINKS:</t>
    </r>
    <r>
      <rPr>
        <sz val="11"/>
        <rFont val="Calibri"/>
        <family val="2"/>
      </rPr>
      <t xml:space="preserve">  </t>
    </r>
    <r>
      <rPr>
        <u/>
        <sz val="11"/>
        <rFont val="Calibri"/>
        <family val="2"/>
      </rPr>
      <t>Please do not write over formulas or links.</t>
    </r>
    <r>
      <rPr>
        <sz val="11"/>
        <rFont val="Calibri"/>
        <family val="2"/>
      </rPr>
      <t xml:space="preserve">  If a formula or link result must be adjusted, add or subtract an amount in the formula or linked cell.  Cells in blue require input.</t>
    </r>
  </si>
  <si>
    <t>4.</t>
  </si>
  <si>
    <r>
      <rPr>
        <b/>
        <u/>
        <sz val="11"/>
        <color rgb="FF000000"/>
        <rFont val="Calibri"/>
      </rPr>
      <t>DELETE EXAMPLE NUMBERS:</t>
    </r>
    <r>
      <rPr>
        <sz val="11"/>
        <color rgb="FF000000"/>
        <rFont val="Calibri"/>
      </rPr>
      <t xml:space="preserve"> These worksheets have example numbers entered in fields for a visual example of formula flow. Please delete them before entering your numbers. </t>
    </r>
  </si>
  <si>
    <t>5.</t>
  </si>
  <si>
    <t>SUBMIT  IN EXCEL AND PAPER FORM.</t>
  </si>
  <si>
    <t>WORKSHEETS INSTRUCTIONS</t>
  </si>
  <si>
    <t>I.</t>
  </si>
  <si>
    <r>
      <t>SERVICE DESCRIPTION REFERENCE LIST</t>
    </r>
    <r>
      <rPr>
        <sz val="11"/>
        <rFont val="Calibri"/>
        <family val="2"/>
      </rPr>
      <t xml:space="preserve">:  The last page of the workbook contains a list of the service reference numbers and the assigned description.  </t>
    </r>
  </si>
  <si>
    <t>a.</t>
  </si>
  <si>
    <t>Insert the agency name and the date on the lines indicated at the upper left hand side of the worksheet.</t>
  </si>
  <si>
    <t>b.</t>
  </si>
  <si>
    <t>Insert the personnel information beginning on row 10.  Use one line for each employee.  Include the proposed gross wages and net available hours calculations for each employee.  Volunteers can be shown with "0" wages and net available hours.  For each position, manually insert the percentage of time allocated to one or more of the services (the allocations must be based on recent time studies or other accurate and verifiable documentation).  The worksheet will calculate the amount of time and wages allocated to each service.</t>
  </si>
  <si>
    <t>c.</t>
  </si>
  <si>
    <r>
      <t>To Insert more rows for personnel:</t>
    </r>
    <r>
      <rPr>
        <sz val="11"/>
        <rFont val="Calibri"/>
        <family val="2"/>
      </rPr>
      <t xml:space="preserve">  You may insert rows into the Personnel Sheet.  When inserting rows to incorporate additional staff positions you can copy the formula down from the row above.</t>
    </r>
  </si>
  <si>
    <t>d</t>
  </si>
  <si>
    <t>Unused rows may be hidden.</t>
  </si>
  <si>
    <t>e.</t>
  </si>
  <si>
    <r>
      <t xml:space="preserve"> DO NOT DELETE A COLUMN OR A ROW</t>
    </r>
    <r>
      <rPr>
        <u/>
        <sz val="11"/>
        <rFont val="Calibri"/>
        <family val="2"/>
      </rPr>
      <t xml:space="preserve">. </t>
    </r>
    <r>
      <rPr>
        <sz val="11"/>
        <rFont val="Calibri"/>
        <family val="2"/>
      </rPr>
      <t xml:space="preserve"> Deleting a row or column may change a formula and the worksheet will not calculate properly. Rows can be inserted. </t>
    </r>
  </si>
  <si>
    <t>f.</t>
  </si>
  <si>
    <r>
      <t>Printing:</t>
    </r>
    <r>
      <rPr>
        <sz val="11"/>
        <rFont val="Calibri"/>
        <family val="2"/>
      </rPr>
      <t xml:space="preserve">  The Personnel Worksheet is set up to run in the landscape mode on legal paper.  If needed, the print setup can be changed.</t>
    </r>
  </si>
  <si>
    <t>Do not delete any rows or line items.  All of the line items must be fully shown when the report is submitted.  Do not add any line items, except for subcontractors, which must be itemized (each subcontractor must be shown separately).</t>
  </si>
  <si>
    <t>Hide any service columns that do not apply to your agency.  Do not delete the Non-DOEA, Fundraising or Unallowable Cost Columns.  These columns must be shown on the report when submitted.</t>
  </si>
  <si>
    <t>The Wages Row (Line 8) is linked to the Personnel Allocations Worksheet.  As information is entered into the Personnel Allocations Worksheet, the Unit Cost Worksheet automatically updates.  The wage cost information is calculated on the gross wages.</t>
  </si>
  <si>
    <t>d.</t>
  </si>
  <si>
    <t>The Fringes: Enter the total of all fringe benefits in Column B, Line 9. The fringe expense for each service automatically calculates, based on the % of total wages.  If benefits are to be directly charged to each service, add or subtract an amount from the formula in each cell.  Do not write over the formulas.</t>
  </si>
  <si>
    <t>Complete all applicable line item expenses allocating cost to the appropriate "service category". The travel cost category includes transportation costs, lodging costs, meals and other related items (parking fees, tolls, conference registration fees, etc.).  The communications category includes telephone costs, other telecommunication charges, postage and shipping costs.  The maintenance and repair category is for equipment repair or equipment leases.  The space cost category includes rent, building maintenance, repairs and supplies.  The equipment category includes one year of depreciation costs associated with the acquisition of non-consumable, non-expendable property or capital goods which meet or exceed the DOEA specified capitalization limits.</t>
  </si>
  <si>
    <t xml:space="preserve">f. </t>
  </si>
  <si>
    <t>Subcontractors:  Rows 21 - 25.  All subcontractors should be individually listed.  To add more rows to itemize subcontractors, insert before row 25 and copy the previous row down.</t>
  </si>
  <si>
    <t>g.</t>
  </si>
  <si>
    <t>The value of in-kind should be shown as a separate expense line item (Rows 30-32).  If you receive free rent as an in-kind contribution, you must include the in-kind space amount as a separate item under row 30.</t>
  </si>
  <si>
    <t>h.</t>
  </si>
  <si>
    <t>The worksheet will allocate all of the expenses of the management and general expense cost pool.  The worksheet will also allocate all of the expenses for the facility cost pool, only if the expense is allocated to Column F.  For the cost to be allocated properly by service, the total square footage of the agency must be inserted in Column B, row 42.  The square footage allocated to each service must also be shown in the appropriate column.</t>
  </si>
  <si>
    <r>
      <t>Supporting Budget Schedule by Program Activity:</t>
    </r>
    <r>
      <rPr>
        <sz val="11"/>
        <rFont val="Calibri"/>
        <family val="2"/>
      </rPr>
      <t xml:space="preserve">  The Supporting Budget Schedule by Program Activity Worksheet is located after the Unit Cost Worksheet.  .  A separate Supporting Budget Schedule by Program Activity sheet must be submitted for each AAA funded program or title. A separate sheet of detailed directions has been provided for the Supporting Budget Schedule by Program Activity pages.</t>
    </r>
  </si>
  <si>
    <t>Line 1: “Total Budgeted Costs” will be calculated after entering the data requested on Line 2 and Line 2a.  The Total Budgeted Costs are calculated by multiplying the number of budgeted units (line 2) times total cost per unit(Line 2a). </t>
  </si>
  <si>
    <t>Line 2.:For each service, enter on line 2 the Total Budgeted Units (this is the number of units you are requesting specific funding for from the total units the agency can deliver [Form II.B. Unit Costing Worksheet]), and enter on line 2a the Total Cost per Unit of Service (Form II.B. Unit Costing Worksheet).   </t>
  </si>
  <si>
    <t>Line 2a: The “Total Cost per Unit of Service” found on line 2a is the agency’s actual cost per unit of service as determined by DOEA’s Unit Cost Methodology.    </t>
  </si>
  <si>
    <t>Line 3: As applicable, enter by service the cash match.</t>
  </si>
  <si>
    <t>Line 4: As applicable, enter by service the in-kind match.</t>
  </si>
  <si>
    <t>Line 5: As applicable, enter by service the other resources.  The portion of the total costs of a service covered by other resources can be computed by dividing the amount entered on line 5 by the units of service found on line 2.  This calculation will be reflected on the Invoice for Services and Contributions Report by service in the column labeled Other Resources. </t>
  </si>
  <si>
    <t>Line 6: As applicable, enter by service the other non-matching cash amounts.  The portion of the total costs of a service covered by cash (non-program-income) match can be computed by dividing the amount entered on line 6 by the units of service found on line 2.  This calculation will be reflected on the Invoice for Services and Contributions Report by service in the column labeled Cash Match. </t>
  </si>
  <si>
    <t>Line 7: Subtotal the amount of match and other resources shown on this schedule by calculating line 4 plus line 5, and line 6.  </t>
  </si>
  <si>
    <t>Line 8: Subtract lines 7 from line 1 to determine “Adjusted Budgeted Costs” (Line 1 less    line 3, 4, 5 and line 6)  </t>
  </si>
  <si>
    <t>Line 9: The adjusted cost per unit of service is calculated by dividing line 8 by line 2.  Adjusted Budgeted Cost” refers to the amount of the agency’s budgeted costs that will be reimbursed with DOEA funds.  The “Adjusted Cost per Unit of Service” refers to the unit rate that will be paid by DOEA funds.  This does not change the agency’s actual cost per unit of service. </t>
  </si>
  <si>
    <t>Line 10:The Estimated Number of Clients refers to the estimated number of unduplicated clients that will receive services during the contract.  The total column for line 8 should represent the estimated total number of unduplicated clients that will be served.  Each column should indicate the estimated number of unduplicated clients for each service included in this bid package. </t>
  </si>
  <si>
    <t>V.</t>
  </si>
  <si>
    <r>
      <t>Comments:</t>
    </r>
    <r>
      <rPr>
        <b/>
        <sz val="11"/>
        <rFont val="Calibri"/>
        <family val="2"/>
      </rPr>
      <t xml:space="preserve"> </t>
    </r>
    <r>
      <rPr>
        <sz val="11"/>
        <rFont val="Calibri"/>
        <family val="2"/>
      </rPr>
      <t>On a separate page, please submit documentation describing unusual circumstances or documentation which helps to clarify budget information as shown on the worksheets.</t>
    </r>
  </si>
  <si>
    <t>FLORIDA DEPARTMENT OF ELDER AFFAIRS</t>
  </si>
  <si>
    <t>SIMPLIFIED UNIT COST METHODOLOGY</t>
  </si>
  <si>
    <t>PERSONNEL COST FLOW WORKSHEET</t>
  </si>
  <si>
    <t xml:space="preserve">BUDGET YEAR(s):  </t>
  </si>
  <si>
    <t>PROVIDER NAME:</t>
  </si>
  <si>
    <t>% Increase</t>
  </si>
  <si>
    <t>(Service Reference)</t>
  </si>
  <si>
    <t>(5)</t>
  </si>
  <si>
    <t>(6)</t>
  </si>
  <si>
    <t>(41)</t>
  </si>
  <si>
    <t>Management &amp; General Cost Pool</t>
  </si>
  <si>
    <t>Facilities &amp; Maintenance Cost Pool</t>
  </si>
  <si>
    <t xml:space="preserve">Case Aid </t>
  </si>
  <si>
    <t xml:space="preserve">Case Management </t>
  </si>
  <si>
    <t>Non-DOEA Services &amp; Activities</t>
  </si>
  <si>
    <t>Fundraising &amp; Unallowable Activities</t>
  </si>
  <si>
    <t>STAFF</t>
  </si>
  <si>
    <t>POSITION DESCRIPTION</t>
  </si>
  <si>
    <t>CURRENT WAGES</t>
  </si>
  <si>
    <t>PROPOSED INCREASE</t>
  </si>
  <si>
    <t>PROPOSED BUDGET</t>
  </si>
  <si>
    <t>GROSS AVAILABLE HOURS</t>
  </si>
  <si>
    <t>HOLIDAY HOURS</t>
  </si>
  <si>
    <t>SICK LEAVE</t>
  </si>
  <si>
    <t>ANNUAL LEAVE</t>
  </si>
  <si>
    <t>OTHER NON-BILLABLE TIME</t>
  </si>
  <si>
    <t>NET AVAILABLE HOURS</t>
  </si>
  <si>
    <t>% OF TIME</t>
  </si>
  <si>
    <t>HR/UNIT</t>
  </si>
  <si>
    <t>WAGE COST</t>
  </si>
  <si>
    <t>%'age Check Total</t>
  </si>
  <si>
    <t>Employee Name</t>
  </si>
  <si>
    <t>Position Description</t>
  </si>
  <si>
    <t>TOTAL WAGES</t>
  </si>
  <si>
    <t>PERCENTAGE  OF WAGES</t>
  </si>
  <si>
    <t>TOTAL HOURS</t>
  </si>
  <si>
    <t>PERCENTAGE  OF HOURS</t>
  </si>
  <si>
    <t>Form Revised  032023</t>
  </si>
  <si>
    <t>LINE ITEM EXPENSES</t>
  </si>
  <si>
    <t>Prior Year Historical Costs</t>
  </si>
  <si>
    <t>Proposed Increase/ Decrease</t>
  </si>
  <si>
    <t>Proposed Budget Totals</t>
  </si>
  <si>
    <t>Total Program Costs</t>
  </si>
  <si>
    <t>Check for Total  Costs</t>
  </si>
  <si>
    <t>Wages</t>
  </si>
  <si>
    <t>Fringe</t>
  </si>
  <si>
    <t>Fringe (Manual Allocation)</t>
  </si>
  <si>
    <t>Travel</t>
  </si>
  <si>
    <t>Education/Training</t>
  </si>
  <si>
    <t>Communications &amp; Postage</t>
  </si>
  <si>
    <t>Utilities</t>
  </si>
  <si>
    <t>Printing &amp; Supplies</t>
  </si>
  <si>
    <t>Advertising</t>
  </si>
  <si>
    <t>Insurance</t>
  </si>
  <si>
    <t>Maintenance &amp; Repair</t>
  </si>
  <si>
    <t>Space Costs(Rent)</t>
  </si>
  <si>
    <t>Equipment</t>
  </si>
  <si>
    <t>Professional fees/Legal/Audit</t>
  </si>
  <si>
    <t>Sub-contractors  ($15,000)</t>
  </si>
  <si>
    <t>Sub-contractors  ($75,000)</t>
  </si>
  <si>
    <t>Program Supplies</t>
  </si>
  <si>
    <t>Depreciation</t>
  </si>
  <si>
    <t>Food &amp; Food Supplies</t>
  </si>
  <si>
    <t>Other</t>
  </si>
  <si>
    <t>TOTAL ALLOWABLE COSTS</t>
  </si>
  <si>
    <t>Service Subcontract Allowance (manually input $25,000/per contract)</t>
  </si>
  <si>
    <t>Service Subcontract Adjustment</t>
  </si>
  <si>
    <t>Reallocate Management &amp; General Costs</t>
  </si>
  <si>
    <t>Total Modified Direct Costs</t>
  </si>
  <si>
    <t xml:space="preserve">Reallocate Facilities &amp; Maintenance (Space) costs  </t>
  </si>
  <si>
    <t>Square Footage Occupied</t>
  </si>
  <si>
    <t>TOTAL COSTS BY SERVICE</t>
  </si>
  <si>
    <t>Budgeted In-Kind Valuation</t>
  </si>
  <si>
    <t>Total Costs Less In-Kind by Service</t>
  </si>
  <si>
    <t>Number of Billing Units  (estimated)</t>
  </si>
  <si>
    <t>n/a</t>
  </si>
  <si>
    <t>UNIT COST (Actual Cost)</t>
  </si>
  <si>
    <t>UNIT RATE (Actual Cost LESS In-Kind Support)</t>
  </si>
  <si>
    <t>PSA 5</t>
  </si>
  <si>
    <t>COUNTY NAME:</t>
  </si>
  <si>
    <t>PERIOD:</t>
  </si>
  <si>
    <t>ORIGINAL DATE:</t>
  </si>
  <si>
    <t/>
  </si>
  <si>
    <r>
      <t xml:space="preserve">   * (Indicate </t>
    </r>
    <r>
      <rPr>
        <b/>
        <sz val="10"/>
        <rFont val="Arial"/>
        <family val="2"/>
      </rPr>
      <t>all</t>
    </r>
    <r>
      <rPr>
        <sz val="10"/>
        <rFont val="Arial"/>
        <family val="2"/>
      </rPr>
      <t xml:space="preserve"> DOEA funding sources applicable to your agency)</t>
    </r>
  </si>
  <si>
    <t>Funding Source</t>
  </si>
  <si>
    <t>Indicate all DOEA funding sources applicable to your agency   X</t>
  </si>
  <si>
    <t xml:space="preserve">             ADI</t>
  </si>
  <si>
    <t xml:space="preserve">             CCE</t>
  </si>
  <si>
    <t xml:space="preserve">             HCE</t>
  </si>
  <si>
    <t>DESCRIPTION</t>
  </si>
  <si>
    <t>TOTAL SERVICES</t>
  </si>
  <si>
    <t>1. Total Budgeted  Cash Costs</t>
  </si>
  <si>
    <t>1. (a)  Add Inkind Cost</t>
  </si>
  <si>
    <t>1. (b)  Total Budgeted Costs</t>
  </si>
  <si>
    <t>2. Total Budgeted Units</t>
  </si>
  <si>
    <t>2.(a)  Total Cost Per Unit of Service</t>
  </si>
  <si>
    <t xml:space="preserve"> 3. Less USDA (if applicable)</t>
  </si>
  <si>
    <t>4. Less Cash Match</t>
  </si>
  <si>
    <t>5. Less Inkind Match</t>
  </si>
  <si>
    <t>6.  Less Program Income Used as Match</t>
  </si>
  <si>
    <t xml:space="preserve">     Sub-Total Match:</t>
  </si>
  <si>
    <t>7.  Less Program Income</t>
  </si>
  <si>
    <t>8.  Less Other Non-Matching Cash &amp; Co-payments</t>
  </si>
  <si>
    <t>9.   Adjusted Budgeted Costs</t>
  </si>
  <si>
    <t>10.    Adjusted Cost Per Unit of Service</t>
  </si>
  <si>
    <r>
      <t xml:space="preserve">12. Estimated Number of </t>
    </r>
    <r>
      <rPr>
        <b/>
        <sz val="10"/>
        <rFont val="Arial"/>
        <family val="2"/>
      </rPr>
      <t>UNDUPLICATED</t>
    </r>
    <r>
      <rPr>
        <sz val="10"/>
        <rFont val="Arial"/>
        <family val="2"/>
      </rPr>
      <t xml:space="preserve"> Clients </t>
    </r>
  </si>
  <si>
    <t xml:space="preserve">Rate Request Template: </t>
  </si>
  <si>
    <t xml:space="preserve">All rates established for contracted services are approved by the Department of Elder Affairs (DOEA) has released a new form to collect rate calculation information. To justify the establishment of a service rate this form is to be completed by each provider for each service.  </t>
  </si>
  <si>
    <t>Follow the instructions at the bottom of the template and fill the yellow highlighted areas, Columns J, K, L. Fields in columns A through G will populate.</t>
  </si>
  <si>
    <t>Other Expense may include any of the following expenses:  fees, advertising publications, lease, storage, subscriptions, repairs and agreement 7 on boarding cost.</t>
  </si>
  <si>
    <t xml:space="preserve"> If there are no prior year costs please note and disregard.</t>
  </si>
  <si>
    <t>SUBMIT  in EXCEL  with printed the  Request for Proposal and electronically.</t>
  </si>
  <si>
    <t>See instructions are below</t>
  </si>
  <si>
    <t>RATE  REQUEST</t>
  </si>
  <si>
    <t>BUDGET YEAR:</t>
  </si>
  <si>
    <t>PROGRAM:</t>
  </si>
  <si>
    <t>PRIOR YEAR RATE (If applicable):</t>
  </si>
  <si>
    <t>SERVICE:</t>
  </si>
  <si>
    <t>K/K Total</t>
  </si>
  <si>
    <t>L/L Total</t>
  </si>
  <si>
    <t>E-D/D</t>
  </si>
  <si>
    <t>Service</t>
  </si>
  <si>
    <t>Prior Year Historical Costs - if applicable</t>
  </si>
  <si>
    <t>Budgeted Costs when current contracted rate was established
- if applicable</t>
  </si>
  <si>
    <t xml:space="preserve">Budgeted Costs for new requested rate
</t>
  </si>
  <si>
    <t>Prior Year Historical Cost</t>
  </si>
  <si>
    <t>Rate at Contract Execution</t>
  </si>
  <si>
    <t>Current 
Rate - if applicable</t>
  </si>
  <si>
    <t>Requested Rate</t>
  </si>
  <si>
    <t>% change (between Current and Requested)</t>
  </si>
  <si>
    <t>Fringe Benefits ( Formula Allocated)</t>
  </si>
  <si>
    <t>Fringe Benefits ( Manual Allocation)</t>
  </si>
  <si>
    <t xml:space="preserve">Insurance </t>
  </si>
  <si>
    <t>Space Costs (Rent)</t>
  </si>
  <si>
    <t xml:space="preserve">Number of Units </t>
  </si>
  <si>
    <t>Instructions</t>
  </si>
  <si>
    <t>Complete only the cells in Yellow</t>
  </si>
  <si>
    <t>Total Actual Costs per line item of the most recent completed Contract Year.  Leave at zero values if no prior contract exists</t>
  </si>
  <si>
    <t xml:space="preserve">Other Expenses
</t>
  </si>
  <si>
    <t xml:space="preserve">Current 
Rate </t>
  </si>
  <si>
    <t>Total Budgeted Costs of the time the  current rate was established.  This should be on the UCM that was submitted. (For some, this might be from the RFP submission)</t>
  </si>
  <si>
    <t>Other  - add</t>
  </si>
  <si>
    <t>Total Budgeted Costs for new Requested Rate</t>
  </si>
  <si>
    <t>Advertising/Recruitment/Marketing)</t>
  </si>
  <si>
    <t xml:space="preserve">Number of Units
</t>
  </si>
  <si>
    <t>Enter the number of actual units for the prior year historical column, the units used in determining the current rate, and the anticipated units for requested rate.</t>
  </si>
  <si>
    <t>Equipment Lease</t>
  </si>
  <si>
    <t>Storage (Data &amp; Offsite)</t>
  </si>
  <si>
    <t xml:space="preserve">Subscriptions </t>
  </si>
  <si>
    <t>In "Other" include the following:</t>
  </si>
  <si>
    <t>Repairs/Maintenance</t>
  </si>
  <si>
    <r>
      <rPr>
        <b/>
        <sz val="10"/>
        <rFont val="Arial"/>
        <family val="2"/>
      </rPr>
      <t xml:space="preserve"> - </t>
    </r>
    <r>
      <rPr>
        <sz val="10"/>
        <rFont val="Arial"/>
        <family val="2"/>
      </rPr>
      <t>Subcontractor Costs if not listed</t>
    </r>
  </si>
  <si>
    <t>Maintenance Agreements</t>
  </si>
  <si>
    <t xml:space="preserve"> - Management &amp; General Cost Pool Allocation</t>
  </si>
  <si>
    <t>Professional Development/Training</t>
  </si>
  <si>
    <t xml:space="preserve"> - Facility &amp; Maintenance Cost Pool Allocation</t>
  </si>
  <si>
    <t xml:space="preserve">Background Screenings </t>
  </si>
  <si>
    <t xml:space="preserve"> - Reductions for NSIP, Match, or Program Income as 
    necessary for the service and program.</t>
  </si>
  <si>
    <t>Total</t>
  </si>
  <si>
    <t>Notes:</t>
  </si>
  <si>
    <t>In the Cover letter requesting the rate change, include a narrative of what items are included in the "Other" line item expense and how, if at all any of these costs are affecting or driving the need for the reimbursement rate adjustment.  Supporting documentation is required for payroll or subcontractor expenses. Other documentation that may be supportive in your request should also be included.</t>
  </si>
  <si>
    <t>Total Actual Costs per line item of the most recent completed Contract Year</t>
  </si>
  <si>
    <t>6.</t>
  </si>
  <si>
    <t xml:space="preserve">Refer to Appendix II Section B I Instructions. </t>
  </si>
  <si>
    <t>II.B.4. SERVICE RATE REQUEST</t>
  </si>
  <si>
    <t>SERVICE RATEREQUEST  WORKSHEET INSTRUCTIONS</t>
  </si>
  <si>
    <r>
      <t xml:space="preserve">PERSONNEL COST FLOW WORKSHEET: </t>
    </r>
    <r>
      <rPr>
        <sz val="11"/>
        <rFont val="Calibri"/>
        <family val="2"/>
      </rPr>
      <t xml:space="preserve"> The Personnel Allocations worksheet is the second worksheet in this workbook (after these instructions).  The personnel allocations worksheet must include all agency staff.</t>
    </r>
  </si>
  <si>
    <t>II.B.1</t>
  </si>
  <si>
    <t>II.B.2</t>
  </si>
  <si>
    <r>
      <t>SUPPORTING BUDGET WORKSHEET:</t>
    </r>
    <r>
      <rPr>
        <sz val="11"/>
        <rFont val="Calibri"/>
        <family val="2"/>
      </rPr>
      <t xml:space="preserve">  The Unit Cost Worksheet is located after the Personnel Allocations Worksheet.  Please report all expenses (costs) for the related column r</t>
    </r>
    <r>
      <rPr>
        <u/>
        <sz val="11"/>
        <rFont val="Calibri"/>
        <family val="2"/>
      </rPr>
      <t>egardless</t>
    </r>
    <r>
      <rPr>
        <sz val="11"/>
        <rFont val="Calibri"/>
        <family val="2"/>
      </rPr>
      <t xml:space="preserve"> of funding source for each line item.  Budgeted expenditures that can be directly identified with one or more services should be manually allocated to those services.  Budgeted expenditures that apply to all services should be allocated to the "Management &amp; General Cost Pool" or the "Facilities &amp; Maintenance Cost Pool."</t>
    </r>
  </si>
  <si>
    <t>III.B.3  SUPPORTING BUDGET SCHEDULE BY PROGRAM ACTIVITY</t>
  </si>
  <si>
    <t>II.B.2-PERSONNEL COST FLOW WORKSHEET</t>
  </si>
  <si>
    <t>II.B.3 SUPPORTING BUDGET BY PROGRAM ACTIVITY</t>
  </si>
  <si>
    <t>II.B.3</t>
  </si>
  <si>
    <t>Rate requested should equal Rate developed on Supporting Budget Schedule.</t>
  </si>
  <si>
    <t xml:space="preserve">Enter </t>
  </si>
  <si>
    <t>PSA   5</t>
  </si>
  <si>
    <t>RFP - CCE/ADI/HCE</t>
  </si>
  <si>
    <t>Attachment III -  6 Year Rate Quote</t>
  </si>
  <si>
    <t xml:space="preserve">County Name: </t>
  </si>
  <si>
    <t>Enter County Service Area</t>
  </si>
  <si>
    <t xml:space="preserve">Fiscal period: </t>
  </si>
  <si>
    <t>July 1, 2023 to June 30, 2029</t>
  </si>
  <si>
    <t xml:space="preserve">Provider Name: </t>
  </si>
  <si>
    <t>Enter Provider Name</t>
  </si>
  <si>
    <t>Original Date of Submission:</t>
  </si>
  <si>
    <t>Current Rate (if applicable):</t>
  </si>
  <si>
    <t>Rate Requested:</t>
  </si>
  <si>
    <t>6 Year Quotes</t>
  </si>
  <si>
    <t>Case Aide</t>
  </si>
  <si>
    <t>Case Management</t>
  </si>
  <si>
    <t>% Change Case Aide</t>
  </si>
  <si>
    <t>% Change Case Management</t>
  </si>
  <si>
    <t>Signature</t>
  </si>
  <si>
    <t>Date</t>
  </si>
  <si>
    <t xml:space="preserve">Please Provide 6 Year Quote Narrative: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</si>
</sst>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4" formatCode="_(&quot;$&quot;* #,##0.00_);_(&quot;$&quot;* \(#,##0.00\);_(&quot;$&quot;* &quot;-&quot;??_);_(@_)"/>
    <numFmt numFmtId="43" formatCode="_(* #,##0.00_);_(* \(#,##0.00\);_(* &quot;-&quot;??_);_(@_)"/>
    <numFmt numFmtId="164" formatCode="_(* #,##0.0_);_(* \(#,##0.0\);_(* &quot;-&quot;?_);_(@_)"/>
    <numFmt numFmtId="165" formatCode="0.0%"/>
    <numFmt numFmtId="166" formatCode="&quot;$&quot;#,##0.00"/>
    <numFmt numFmtId="167" formatCode="&quot;$&quot;#,##0"/>
    <numFmt numFmtId="168" formatCode="_(* #,##0_);_(* \(#,##0\);_(* &quot;-&quot;??_);_(@_)"/>
  </numFmts>
  <fonts count="73" x14ac:knownFonts="1">
    <font>
      <sz val="10"/>
      <name val="Arial"/>
    </font>
    <font>
      <sz val="11"/>
      <color theme="1"/>
      <name val="Calibri"/>
      <family val="2"/>
      <scheme val="minor"/>
    </font>
    <font>
      <sz val="11"/>
      <color theme="1"/>
      <name val="Calibri"/>
      <family val="2"/>
      <scheme val="minor"/>
    </font>
    <font>
      <sz val="10"/>
      <name val="Arial"/>
      <family val="2"/>
    </font>
    <font>
      <sz val="10"/>
      <color indexed="39"/>
      <name val="Arial"/>
      <family val="2"/>
    </font>
    <font>
      <b/>
      <sz val="9"/>
      <color indexed="23"/>
      <name val="Arial"/>
      <family val="2"/>
    </font>
    <font>
      <sz val="9"/>
      <name val="Arial"/>
      <family val="2"/>
    </font>
    <font>
      <b/>
      <sz val="8"/>
      <color indexed="23"/>
      <name val="Arial"/>
      <family val="2"/>
    </font>
    <font>
      <b/>
      <sz val="9"/>
      <name val="Arial"/>
      <family val="2"/>
    </font>
    <font>
      <b/>
      <sz val="9"/>
      <color indexed="10"/>
      <name val="Arial"/>
      <family val="2"/>
    </font>
    <font>
      <sz val="10"/>
      <color indexed="12"/>
      <name val="Arial"/>
      <family val="2"/>
    </font>
    <font>
      <sz val="10"/>
      <color indexed="10"/>
      <name val="Arial"/>
      <family val="2"/>
    </font>
    <font>
      <b/>
      <sz val="10"/>
      <name val="Arial"/>
      <family val="2"/>
    </font>
    <font>
      <b/>
      <sz val="10"/>
      <color indexed="39"/>
      <name val="Arial"/>
      <family val="2"/>
    </font>
    <font>
      <sz val="10"/>
      <color indexed="23"/>
      <name val="Arial"/>
      <family val="2"/>
    </font>
    <font>
      <b/>
      <sz val="10"/>
      <color indexed="10"/>
      <name val="Arial"/>
      <family val="2"/>
    </font>
    <font>
      <b/>
      <u/>
      <sz val="10"/>
      <name val="Arial"/>
      <family val="2"/>
    </font>
    <font>
      <sz val="8"/>
      <name val="Arial"/>
      <family val="2"/>
    </font>
    <font>
      <b/>
      <sz val="10"/>
      <color indexed="8"/>
      <name val="Arial"/>
      <family val="2"/>
    </font>
    <font>
      <b/>
      <sz val="12"/>
      <color theme="1"/>
      <name val="Calibri"/>
      <family val="2"/>
      <scheme val="minor"/>
    </font>
    <font>
      <b/>
      <sz val="10"/>
      <color indexed="56"/>
      <name val="Arial"/>
      <family val="2"/>
    </font>
    <font>
      <sz val="9"/>
      <color indexed="81"/>
      <name val="Tahoma"/>
      <family val="2"/>
    </font>
    <font>
      <b/>
      <sz val="9"/>
      <color indexed="81"/>
      <name val="Tahoma"/>
      <family val="2"/>
    </font>
    <font>
      <b/>
      <sz val="11"/>
      <name val="Arial"/>
      <family val="2"/>
    </font>
    <font>
      <b/>
      <sz val="12"/>
      <name val="Arial"/>
      <family val="2"/>
    </font>
    <font>
      <b/>
      <sz val="12"/>
      <color theme="3"/>
      <name val="Arial"/>
      <family val="2"/>
    </font>
    <font>
      <sz val="11"/>
      <color theme="1"/>
      <name val="Calibri"/>
      <family val="2"/>
      <scheme val="minor"/>
    </font>
    <font>
      <sz val="12"/>
      <name val="Arial"/>
      <family val="2"/>
    </font>
    <font>
      <sz val="11"/>
      <name val="Arial"/>
      <family val="2"/>
    </font>
    <font>
      <b/>
      <i/>
      <u val="singleAccounting"/>
      <sz val="10"/>
      <name val="Arial"/>
      <family val="2"/>
    </font>
    <font>
      <b/>
      <i/>
      <sz val="12"/>
      <name val="Arial"/>
      <family val="2"/>
    </font>
    <font>
      <i/>
      <sz val="8"/>
      <name val="Arial"/>
      <family val="2"/>
    </font>
    <font>
      <b/>
      <sz val="12"/>
      <color theme="4"/>
      <name val="Arial"/>
      <family val="2"/>
    </font>
    <font>
      <sz val="11"/>
      <color theme="4"/>
      <name val="Arial"/>
      <family val="2"/>
    </font>
    <font>
      <sz val="8"/>
      <color rgb="FF7030A0"/>
      <name val="Arial"/>
      <family val="2"/>
    </font>
    <font>
      <sz val="10"/>
      <name val="Arial"/>
      <family val="2"/>
    </font>
    <font>
      <b/>
      <sz val="11"/>
      <color theme="1"/>
      <name val="Calibri"/>
      <family val="2"/>
      <scheme val="minor"/>
    </font>
    <font>
      <sz val="10"/>
      <color theme="1"/>
      <name val="Arial"/>
      <family val="2"/>
    </font>
    <font>
      <sz val="10"/>
      <name val="Calibri"/>
      <family val="2"/>
    </font>
    <font>
      <b/>
      <sz val="10"/>
      <name val="Calibri"/>
      <family val="2"/>
    </font>
    <font>
      <sz val="11"/>
      <name val="Calibri"/>
      <family val="2"/>
    </font>
    <font>
      <b/>
      <u/>
      <sz val="11"/>
      <name val="Calibri"/>
      <family val="2"/>
    </font>
    <font>
      <b/>
      <sz val="11"/>
      <name val="Calibri"/>
      <family val="2"/>
    </font>
    <font>
      <u/>
      <sz val="11"/>
      <name val="Calibri"/>
      <family val="2"/>
    </font>
    <font>
      <b/>
      <sz val="12"/>
      <name val="Calibri"/>
      <family val="2"/>
    </font>
    <font>
      <b/>
      <sz val="12"/>
      <color rgb="FF0070C0"/>
      <name val="Calibri"/>
      <family val="2"/>
    </font>
    <font>
      <b/>
      <sz val="12"/>
      <color theme="3"/>
      <name val="Calibri"/>
      <family val="2"/>
    </font>
    <font>
      <sz val="12"/>
      <color theme="3"/>
      <name val="Calibri"/>
      <family val="2"/>
    </font>
    <font>
      <sz val="10"/>
      <name val="Calibri"/>
      <family val="2"/>
      <scheme val="minor"/>
    </font>
    <font>
      <b/>
      <sz val="14"/>
      <name val="Calibri"/>
      <family val="2"/>
      <scheme val="minor"/>
    </font>
    <font>
      <sz val="14"/>
      <name val="Calibri"/>
      <family val="2"/>
      <scheme val="minor"/>
    </font>
    <font>
      <b/>
      <sz val="14"/>
      <color theme="1"/>
      <name val="Calibri"/>
      <family val="2"/>
      <scheme val="minor"/>
    </font>
    <font>
      <b/>
      <sz val="14"/>
      <color theme="3"/>
      <name val="Calibri"/>
      <family val="2"/>
      <scheme val="minor"/>
    </font>
    <font>
      <sz val="14"/>
      <color theme="3"/>
      <name val="Calibri"/>
      <family val="2"/>
      <scheme val="minor"/>
    </font>
    <font>
      <b/>
      <sz val="9"/>
      <color rgb="FFFF0000"/>
      <name val="Arial"/>
      <family val="2"/>
    </font>
    <font>
      <b/>
      <sz val="11"/>
      <color theme="6" tint="0.59999389629810485"/>
      <name val="Arial"/>
      <family val="2"/>
    </font>
    <font>
      <b/>
      <sz val="12"/>
      <color theme="1"/>
      <name val="Arial"/>
      <family val="2"/>
    </font>
    <font>
      <sz val="11"/>
      <name val="Calibri"/>
      <family val="2"/>
      <scheme val="minor"/>
    </font>
    <font>
      <sz val="12"/>
      <name val="Calibri"/>
      <family val="2"/>
      <scheme val="minor"/>
    </font>
    <font>
      <b/>
      <u/>
      <sz val="11"/>
      <color rgb="FF000000"/>
      <name val="Calibri"/>
    </font>
    <font>
      <sz val="11"/>
      <color rgb="FF000000"/>
      <name val="Calibri"/>
    </font>
    <font>
      <b/>
      <u/>
      <sz val="14"/>
      <name val="Calibri"/>
      <family val="2"/>
    </font>
    <font>
      <b/>
      <u/>
      <sz val="16"/>
      <name val="Calibri"/>
      <family val="2"/>
    </font>
    <font>
      <b/>
      <i/>
      <sz val="11"/>
      <name val="Arial"/>
      <family val="2"/>
    </font>
    <font>
      <b/>
      <sz val="14"/>
      <name val="Calibri"/>
      <family val="2"/>
    </font>
    <font>
      <sz val="12"/>
      <color theme="1"/>
      <name val="Calibri"/>
      <family val="2"/>
      <scheme val="minor"/>
    </font>
    <font>
      <b/>
      <sz val="12"/>
      <color theme="4"/>
      <name val="Calibri"/>
      <family val="2"/>
      <scheme val="minor"/>
    </font>
    <font>
      <b/>
      <sz val="16"/>
      <color theme="1"/>
      <name val="Calibri"/>
      <family val="2"/>
      <scheme val="minor"/>
    </font>
    <font>
      <sz val="14"/>
      <color theme="1"/>
      <name val="Calibri"/>
      <family val="2"/>
      <scheme val="minor"/>
    </font>
    <font>
      <b/>
      <sz val="11"/>
      <color theme="4"/>
      <name val="Arial"/>
      <family val="2"/>
    </font>
    <font>
      <b/>
      <sz val="11"/>
      <name val="Calibri"/>
      <family val="2"/>
      <scheme val="minor"/>
    </font>
    <font>
      <sz val="10"/>
      <color theme="4"/>
      <name val="Arial"/>
      <family val="2"/>
    </font>
    <font>
      <b/>
      <sz val="12"/>
      <color theme="0"/>
      <name val="Calibri"/>
      <family val="2"/>
      <scheme val="minor"/>
    </font>
  </fonts>
  <fills count="17">
    <fill>
      <patternFill patternType="none"/>
    </fill>
    <fill>
      <patternFill patternType="gray125"/>
    </fill>
    <fill>
      <patternFill patternType="solid">
        <fgColor indexed="22"/>
        <bgColor indexed="9"/>
      </patternFill>
    </fill>
    <fill>
      <patternFill patternType="solid">
        <fgColor indexed="42"/>
        <bgColor indexed="9"/>
      </patternFill>
    </fill>
    <fill>
      <patternFill patternType="solid">
        <fgColor indexed="26"/>
        <bgColor indexed="9"/>
      </patternFill>
    </fill>
    <fill>
      <patternFill patternType="solid">
        <fgColor indexed="47"/>
        <bgColor indexed="9"/>
      </patternFill>
    </fill>
    <fill>
      <patternFill patternType="solid">
        <fgColor indexed="13"/>
        <bgColor indexed="64"/>
      </patternFill>
    </fill>
    <fill>
      <patternFill patternType="solid">
        <fgColor rgb="FFFFFF00"/>
        <bgColor indexed="64"/>
      </patternFill>
    </fill>
    <fill>
      <patternFill patternType="solid">
        <fgColor rgb="FFCDFDE7"/>
        <bgColor indexed="64"/>
      </patternFill>
    </fill>
    <fill>
      <patternFill patternType="solid">
        <fgColor theme="0" tint="-0.499984740745262"/>
        <bgColor indexed="9"/>
      </patternFill>
    </fill>
    <fill>
      <patternFill patternType="solid">
        <fgColor theme="0" tint="-0.499984740745262"/>
        <bgColor indexed="64"/>
      </patternFill>
    </fill>
    <fill>
      <patternFill patternType="solid">
        <fgColor rgb="FFFFFF00"/>
        <bgColor indexed="9"/>
      </patternFill>
    </fill>
    <fill>
      <patternFill patternType="solid">
        <fgColor theme="6" tint="0.59999389629810485"/>
        <bgColor indexed="9"/>
      </patternFill>
    </fill>
    <fill>
      <patternFill patternType="solid">
        <fgColor theme="8" tint="0.39997558519241921"/>
        <bgColor indexed="9"/>
      </patternFill>
    </fill>
    <fill>
      <patternFill patternType="solid">
        <fgColor theme="9" tint="0.79998168889431442"/>
        <bgColor indexed="64"/>
      </patternFill>
    </fill>
    <fill>
      <patternFill patternType="solid">
        <fgColor theme="0"/>
        <bgColor indexed="64"/>
      </patternFill>
    </fill>
    <fill>
      <patternFill patternType="solid">
        <fgColor theme="6" tint="0.39997558519241921"/>
        <bgColor indexed="64"/>
      </patternFill>
    </fill>
  </fills>
  <borders count="67">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bottom/>
      <diagonal/>
    </border>
    <border>
      <left style="thin">
        <color indexed="64"/>
      </left>
      <right style="thin">
        <color indexed="64"/>
      </right>
      <top/>
      <bottom/>
      <diagonal/>
    </border>
    <border>
      <left style="thick">
        <color indexed="64"/>
      </left>
      <right style="thick">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ck">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top style="thin">
        <color indexed="64"/>
      </top>
      <bottom/>
      <diagonal/>
    </border>
    <border>
      <left/>
      <right style="thick">
        <color indexed="64"/>
      </right>
      <top style="thin">
        <color indexed="64"/>
      </top>
      <bottom/>
      <diagonal/>
    </border>
    <border>
      <left/>
      <right style="thick">
        <color indexed="64"/>
      </right>
      <top/>
      <bottom/>
      <diagonal/>
    </border>
    <border>
      <left style="medium">
        <color indexed="64"/>
      </left>
      <right/>
      <top/>
      <bottom style="medium">
        <color indexed="64"/>
      </bottom>
      <diagonal/>
    </border>
    <border>
      <left/>
      <right style="thick">
        <color indexed="64"/>
      </right>
      <top/>
      <bottom style="medium">
        <color indexed="64"/>
      </bottom>
      <diagonal/>
    </border>
    <border>
      <left style="medium">
        <color indexed="64"/>
      </left>
      <right/>
      <top/>
      <bottom style="thin">
        <color indexed="64"/>
      </bottom>
      <diagonal/>
    </border>
    <border>
      <left/>
      <right style="thick">
        <color indexed="64"/>
      </right>
      <top/>
      <bottom style="thin">
        <color indexed="64"/>
      </bottom>
      <diagonal/>
    </border>
    <border>
      <left style="medium">
        <color indexed="64"/>
      </left>
      <right/>
      <top style="medium">
        <color indexed="64"/>
      </top>
      <bottom/>
      <diagonal/>
    </border>
    <border>
      <left/>
      <right style="thick">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ck">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s>
  <cellStyleXfs count="12">
    <xf numFmtId="0" fontId="0" fillId="0" borderId="0"/>
    <xf numFmtId="41" fontId="3" fillId="0" borderId="0" applyFont="0" applyFill="0" applyBorder="0" applyAlignment="0" applyProtection="0"/>
    <xf numFmtId="0" fontId="3" fillId="0" borderId="0"/>
    <xf numFmtId="0" fontId="26"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5" fillId="0" borderId="0" applyFont="0" applyFill="0" applyBorder="0" applyAlignment="0" applyProtection="0"/>
    <xf numFmtId="0" fontId="3" fillId="0" borderId="0">
      <alignment vertical="top"/>
    </xf>
    <xf numFmtId="0" fontId="65" fillId="0" borderId="0"/>
    <xf numFmtId="44" fontId="65" fillId="0" borderId="0" applyFont="0" applyFill="0" applyBorder="0" applyAlignment="0" applyProtection="0"/>
    <xf numFmtId="9" fontId="65" fillId="0" borderId="0" applyFont="0" applyFill="0" applyBorder="0" applyAlignment="0" applyProtection="0"/>
  </cellStyleXfs>
  <cellXfs count="409">
    <xf numFmtId="0" fontId="0" fillId="0" borderId="0" xfId="0"/>
    <xf numFmtId="43" fontId="0" fillId="0" borderId="0" xfId="0" applyNumberFormat="1"/>
    <xf numFmtId="10" fontId="0" fillId="0" borderId="0" xfId="0" applyNumberFormat="1"/>
    <xf numFmtId="43" fontId="4" fillId="0" borderId="0" xfId="0" applyNumberFormat="1" applyFont="1"/>
    <xf numFmtId="43" fontId="0" fillId="0" borderId="0" xfId="0" applyNumberFormat="1" applyAlignment="1">
      <alignment horizontal="center"/>
    </xf>
    <xf numFmtId="43" fontId="0" fillId="2" borderId="1" xfId="0" applyNumberFormat="1" applyFill="1" applyBorder="1" applyAlignment="1">
      <alignment horizontal="center" wrapText="1"/>
    </xf>
    <xf numFmtId="43" fontId="0" fillId="2" borderId="2" xfId="0" applyNumberFormat="1" applyFill="1" applyBorder="1" applyAlignment="1">
      <alignment horizontal="center" wrapText="1"/>
    </xf>
    <xf numFmtId="10" fontId="0" fillId="3" borderId="3" xfId="0" applyNumberFormat="1" applyFill="1" applyBorder="1" applyAlignment="1">
      <alignment horizontal="center" wrapText="1"/>
    </xf>
    <xf numFmtId="43" fontId="0" fillId="3" borderId="4" xfId="0" applyNumberFormat="1" applyFill="1" applyBorder="1" applyAlignment="1">
      <alignment horizontal="center" wrapText="1"/>
    </xf>
    <xf numFmtId="43" fontId="0" fillId="3" borderId="5" xfId="0" applyNumberFormat="1" applyFill="1" applyBorder="1" applyAlignment="1">
      <alignment horizontal="center" wrapText="1"/>
    </xf>
    <xf numFmtId="10" fontId="0" fillId="4" borderId="3" xfId="0" applyNumberFormat="1" applyFill="1" applyBorder="1" applyAlignment="1">
      <alignment horizontal="center" wrapText="1"/>
    </xf>
    <xf numFmtId="43" fontId="0" fillId="4" borderId="4" xfId="0" applyNumberFormat="1" applyFill="1" applyBorder="1" applyAlignment="1">
      <alignment horizontal="center" wrapText="1"/>
    </xf>
    <xf numFmtId="43" fontId="0" fillId="4" borderId="5" xfId="0" applyNumberFormat="1" applyFill="1" applyBorder="1" applyAlignment="1">
      <alignment horizontal="center" wrapText="1"/>
    </xf>
    <xf numFmtId="43" fontId="9" fillId="0" borderId="0" xfId="0" applyNumberFormat="1" applyFont="1" applyAlignment="1">
      <alignment horizontal="center" wrapText="1"/>
    </xf>
    <xf numFmtId="43" fontId="10" fillId="0" borderId="0" xfId="0" applyNumberFormat="1" applyFont="1" applyProtection="1">
      <protection locked="0"/>
    </xf>
    <xf numFmtId="164" fontId="10" fillId="0" borderId="0" xfId="0" applyNumberFormat="1" applyFont="1" applyProtection="1">
      <protection locked="0"/>
    </xf>
    <xf numFmtId="164" fontId="0" fillId="0" borderId="0" xfId="0" applyNumberFormat="1"/>
    <xf numFmtId="43" fontId="0" fillId="0" borderId="6" xfId="0" applyNumberFormat="1" applyBorder="1"/>
    <xf numFmtId="10" fontId="10" fillId="0" borderId="0" xfId="0" applyNumberFormat="1" applyFont="1" applyProtection="1">
      <protection locked="0"/>
    </xf>
    <xf numFmtId="10" fontId="11" fillId="0" borderId="0" xfId="0" applyNumberFormat="1" applyFont="1"/>
    <xf numFmtId="43" fontId="0" fillId="0" borderId="7" xfId="0" applyNumberFormat="1" applyBorder="1"/>
    <xf numFmtId="10" fontId="0" fillId="0" borderId="8" xfId="0" applyNumberFormat="1" applyBorder="1"/>
    <xf numFmtId="43" fontId="13" fillId="0" borderId="0" xfId="0" applyNumberFormat="1" applyFont="1"/>
    <xf numFmtId="165" fontId="13" fillId="0" borderId="0" xfId="0" applyNumberFormat="1" applyFont="1"/>
    <xf numFmtId="9" fontId="0" fillId="0" borderId="0" xfId="0" applyNumberFormat="1" applyAlignment="1">
      <alignment horizontal="center"/>
    </xf>
    <xf numFmtId="49" fontId="7" fillId="0" borderId="0" xfId="0" applyNumberFormat="1" applyFont="1" applyAlignment="1">
      <alignment horizontal="center"/>
    </xf>
    <xf numFmtId="0" fontId="14" fillId="0" borderId="0" xfId="0" applyFont="1"/>
    <xf numFmtId="10" fontId="12" fillId="4" borderId="9" xfId="0" applyNumberFormat="1" applyFont="1" applyFill="1" applyBorder="1" applyAlignment="1">
      <alignment horizontal="center" wrapText="1"/>
    </xf>
    <xf numFmtId="41" fontId="8" fillId="2" borderId="9" xfId="1" applyFont="1" applyFill="1" applyBorder="1" applyAlignment="1">
      <alignment horizontal="center" wrapText="1"/>
    </xf>
    <xf numFmtId="0" fontId="0" fillId="0" borderId="0" xfId="0" applyAlignment="1">
      <alignment horizontal="center" wrapText="1"/>
    </xf>
    <xf numFmtId="9" fontId="10" fillId="0" borderId="0" xfId="0" applyNumberFormat="1" applyFont="1" applyAlignment="1" applyProtection="1">
      <alignment horizontal="center"/>
      <protection locked="0"/>
    </xf>
    <xf numFmtId="43" fontId="0" fillId="0" borderId="0" xfId="0" applyNumberFormat="1" applyProtection="1">
      <protection locked="0"/>
    </xf>
    <xf numFmtId="43" fontId="15" fillId="5" borderId="0" xfId="0" applyNumberFormat="1" applyFont="1" applyFill="1"/>
    <xf numFmtId="41" fontId="0" fillId="0" borderId="0" xfId="0" applyNumberFormat="1"/>
    <xf numFmtId="41" fontId="0" fillId="0" borderId="0" xfId="0" applyNumberFormat="1" applyAlignment="1">
      <alignment horizontal="center"/>
    </xf>
    <xf numFmtId="41" fontId="10" fillId="0" borderId="0" xfId="0" applyNumberFormat="1" applyFont="1" applyAlignment="1" applyProtection="1">
      <alignment horizontal="center"/>
      <protection locked="0"/>
    </xf>
    <xf numFmtId="41" fontId="0" fillId="0" borderId="0" xfId="0" applyNumberFormat="1" applyAlignment="1" applyProtection="1">
      <alignment horizontal="center"/>
      <protection locked="0"/>
    </xf>
    <xf numFmtId="41" fontId="10" fillId="0" borderId="0" xfId="0" applyNumberFormat="1" applyFont="1" applyProtection="1">
      <protection locked="0"/>
    </xf>
    <xf numFmtId="43" fontId="11" fillId="5" borderId="0" xfId="0" applyNumberFormat="1" applyFont="1" applyFill="1"/>
    <xf numFmtId="9" fontId="15" fillId="5" borderId="0" xfId="0" applyNumberFormat="1" applyFont="1" applyFill="1" applyAlignment="1">
      <alignment horizontal="center"/>
    </xf>
    <xf numFmtId="43" fontId="0" fillId="5" borderId="0" xfId="0" applyNumberFormat="1" applyFill="1"/>
    <xf numFmtId="4" fontId="10" fillId="0" borderId="14" xfId="0" applyNumberFormat="1" applyFont="1" applyBorder="1" applyProtection="1">
      <protection locked="0"/>
    </xf>
    <xf numFmtId="4" fontId="10" fillId="0" borderId="12" xfId="0" applyNumberFormat="1" applyFont="1" applyBorder="1" applyProtection="1">
      <protection locked="0"/>
    </xf>
    <xf numFmtId="43" fontId="0" fillId="2" borderId="18" xfId="0" applyNumberFormat="1" applyFill="1" applyBorder="1" applyAlignment="1">
      <alignment horizontal="center" wrapText="1"/>
    </xf>
    <xf numFmtId="41" fontId="0" fillId="0" borderId="7" xfId="0" applyNumberFormat="1" applyBorder="1" applyAlignment="1">
      <alignment horizontal="center"/>
    </xf>
    <xf numFmtId="43" fontId="15" fillId="5" borderId="7" xfId="0" applyNumberFormat="1" applyFont="1" applyFill="1" applyBorder="1"/>
    <xf numFmtId="43" fontId="0" fillId="2" borderId="19" xfId="0" applyNumberFormat="1" applyFill="1" applyBorder="1" applyAlignment="1">
      <alignment horizontal="center" wrapText="1"/>
    </xf>
    <xf numFmtId="43" fontId="17" fillId="0" borderId="0" xfId="0" applyNumberFormat="1" applyFont="1"/>
    <xf numFmtId="0" fontId="17" fillId="0" borderId="0" xfId="0" applyFont="1"/>
    <xf numFmtId="0" fontId="16" fillId="0" borderId="0" xfId="0" applyFont="1" applyAlignment="1">
      <alignment horizontal="center"/>
    </xf>
    <xf numFmtId="43" fontId="10" fillId="0" borderId="0" xfId="0" applyNumberFormat="1" applyFont="1"/>
    <xf numFmtId="164" fontId="10" fillId="0" borderId="0" xfId="0" applyNumberFormat="1" applyFont="1"/>
    <xf numFmtId="10" fontId="10" fillId="0" borderId="8" xfId="0" applyNumberFormat="1" applyFont="1" applyBorder="1"/>
    <xf numFmtId="10" fontId="10" fillId="0" borderId="0" xfId="0" applyNumberFormat="1" applyFont="1"/>
    <xf numFmtId="4" fontId="0" fillId="0" borderId="0" xfId="0" applyNumberFormat="1"/>
    <xf numFmtId="0" fontId="10" fillId="0" borderId="0" xfId="0" applyFont="1" applyProtection="1">
      <protection locked="0"/>
    </xf>
    <xf numFmtId="43" fontId="0" fillId="0" borderId="5" xfId="0" applyNumberFormat="1" applyBorder="1"/>
    <xf numFmtId="43" fontId="6" fillId="2" borderId="1" xfId="0" applyNumberFormat="1" applyFont="1" applyFill="1" applyBorder="1" applyAlignment="1">
      <alignment horizontal="center" wrapText="1"/>
    </xf>
    <xf numFmtId="0" fontId="7" fillId="0" borderId="0" xfId="0" applyFont="1" applyAlignment="1">
      <alignment horizontal="center"/>
    </xf>
    <xf numFmtId="10" fontId="8" fillId="3" borderId="21" xfId="0" applyNumberFormat="1" applyFont="1" applyFill="1" applyBorder="1" applyAlignment="1">
      <alignment horizontal="center" wrapText="1"/>
    </xf>
    <xf numFmtId="0" fontId="0" fillId="0" borderId="22" xfId="0" applyBorder="1" applyAlignment="1">
      <alignment horizontal="center" wrapText="1"/>
    </xf>
    <xf numFmtId="0" fontId="0" fillId="0" borderId="23" xfId="0" applyBorder="1" applyAlignment="1">
      <alignment horizontal="center" wrapText="1"/>
    </xf>
    <xf numFmtId="10" fontId="8" fillId="4" borderId="21" xfId="0" applyNumberFormat="1" applyFont="1" applyFill="1" applyBorder="1" applyAlignment="1" applyProtection="1">
      <alignment horizontal="center" wrapText="1"/>
      <protection locked="0"/>
    </xf>
    <xf numFmtId="0" fontId="0" fillId="0" borderId="22" xfId="0" applyBorder="1" applyProtection="1">
      <protection locked="0"/>
    </xf>
    <xf numFmtId="0" fontId="0" fillId="0" borderId="23" xfId="0" applyBorder="1" applyProtection="1">
      <protection locked="0"/>
    </xf>
    <xf numFmtId="0" fontId="0" fillId="0" borderId="25" xfId="0" applyBorder="1" applyAlignment="1">
      <alignment horizontal="center"/>
    </xf>
    <xf numFmtId="10" fontId="10" fillId="7" borderId="8" xfId="0" applyNumberFormat="1" applyFont="1" applyFill="1" applyBorder="1"/>
    <xf numFmtId="164" fontId="0" fillId="7" borderId="0" xfId="0" applyNumberFormat="1" applyFill="1"/>
    <xf numFmtId="43" fontId="0" fillId="7" borderId="6" xfId="0" applyNumberFormat="1" applyFill="1" applyBorder="1"/>
    <xf numFmtId="43" fontId="10" fillId="7" borderId="0" xfId="0" applyNumberFormat="1" applyFont="1" applyFill="1"/>
    <xf numFmtId="43" fontId="10" fillId="7" borderId="0" xfId="0" applyNumberFormat="1" applyFont="1" applyFill="1" applyProtection="1">
      <protection locked="0"/>
    </xf>
    <xf numFmtId="43" fontId="0" fillId="7" borderId="7" xfId="0" applyNumberFormat="1" applyFill="1" applyBorder="1"/>
    <xf numFmtId="43" fontId="0" fillId="7" borderId="0" xfId="0" applyNumberFormat="1" applyFill="1"/>
    <xf numFmtId="0" fontId="3" fillId="0" borderId="0" xfId="2"/>
    <xf numFmtId="9" fontId="20" fillId="0" borderId="9" xfId="0" applyNumberFormat="1" applyFont="1" applyBorder="1" applyAlignment="1" applyProtection="1">
      <alignment horizontal="center"/>
      <protection locked="0"/>
    </xf>
    <xf numFmtId="43" fontId="3" fillId="0" borderId="0" xfId="0" applyNumberFormat="1" applyFont="1" applyAlignment="1">
      <alignment horizontal="center"/>
    </xf>
    <xf numFmtId="0" fontId="25" fillId="0" borderId="0" xfId="0" applyFont="1"/>
    <xf numFmtId="0" fontId="24" fillId="0" borderId="0" xfId="0" applyFont="1" applyProtection="1">
      <protection locked="0"/>
    </xf>
    <xf numFmtId="0" fontId="26" fillId="0" borderId="0" xfId="3"/>
    <xf numFmtId="0" fontId="26" fillId="0" borderId="0" xfId="3" applyAlignment="1">
      <alignment horizontal="left" vertical="top" wrapText="1"/>
    </xf>
    <xf numFmtId="0" fontId="19" fillId="0" borderId="0" xfId="3" applyFont="1"/>
    <xf numFmtId="0" fontId="27" fillId="0" borderId="0" xfId="2" applyFont="1"/>
    <xf numFmtId="43" fontId="27" fillId="0" borderId="0" xfId="2" applyNumberFormat="1" applyFont="1"/>
    <xf numFmtId="43" fontId="3" fillId="0" borderId="0" xfId="2" applyNumberFormat="1"/>
    <xf numFmtId="166" fontId="23" fillId="8" borderId="35" xfId="2" applyNumberFormat="1" applyFont="1" applyFill="1" applyBorder="1"/>
    <xf numFmtId="43" fontId="23" fillId="0" borderId="35" xfId="2" applyNumberFormat="1" applyFont="1" applyBorder="1"/>
    <xf numFmtId="167" fontId="28" fillId="7" borderId="35" xfId="4" applyNumberFormat="1" applyFont="1" applyFill="1" applyBorder="1" applyAlignment="1">
      <alignment horizontal="right"/>
    </xf>
    <xf numFmtId="167" fontId="28" fillId="7" borderId="35" xfId="2" applyNumberFormat="1" applyFont="1" applyFill="1" applyBorder="1"/>
    <xf numFmtId="43" fontId="28" fillId="0" borderId="35" xfId="2" applyNumberFormat="1" applyFont="1" applyBorder="1"/>
    <xf numFmtId="37" fontId="27" fillId="0" borderId="0" xfId="2" applyNumberFormat="1" applyFont="1"/>
    <xf numFmtId="43" fontId="3" fillId="0" borderId="7" xfId="2" applyNumberFormat="1" applyBorder="1"/>
    <xf numFmtId="43" fontId="3" fillId="0" borderId="39" xfId="2" applyNumberFormat="1" applyBorder="1"/>
    <xf numFmtId="43" fontId="3" fillId="0" borderId="8" xfId="2" applyNumberFormat="1" applyBorder="1"/>
    <xf numFmtId="43" fontId="3" fillId="0" borderId="6" xfId="2" applyNumberFormat="1" applyBorder="1"/>
    <xf numFmtId="43" fontId="3" fillId="0" borderId="43" xfId="2" applyNumberFormat="1" applyBorder="1"/>
    <xf numFmtId="43" fontId="29" fillId="0" borderId="43" xfId="2" applyNumberFormat="1" applyFont="1" applyBorder="1"/>
    <xf numFmtId="10" fontId="24" fillId="0" borderId="0" xfId="5" applyNumberFormat="1" applyFont="1" applyFill="1" applyBorder="1" applyAlignment="1">
      <alignment horizontal="center"/>
    </xf>
    <xf numFmtId="44" fontId="24" fillId="0" borderId="0" xfId="4" applyFont="1" applyFill="1" applyBorder="1" applyAlignment="1">
      <alignment horizontal="right"/>
    </xf>
    <xf numFmtId="43" fontId="12" fillId="0" borderId="0" xfId="2" applyNumberFormat="1" applyFont="1"/>
    <xf numFmtId="44" fontId="12" fillId="0" borderId="0" xfId="4" applyFont="1" applyFill="1" applyBorder="1" applyAlignment="1">
      <alignment horizontal="right"/>
    </xf>
    <xf numFmtId="43" fontId="24" fillId="0" borderId="0" xfId="2" applyNumberFormat="1" applyFont="1"/>
    <xf numFmtId="168" fontId="24" fillId="7" borderId="36" xfId="6" applyNumberFormat="1" applyFont="1" applyFill="1" applyBorder="1" applyAlignment="1">
      <alignment horizontal="right"/>
    </xf>
    <xf numFmtId="168" fontId="24" fillId="7" borderId="4" xfId="6" applyNumberFormat="1" applyFont="1" applyFill="1" applyBorder="1" applyAlignment="1">
      <alignment horizontal="right"/>
    </xf>
    <xf numFmtId="168" fontId="24" fillId="7" borderId="3" xfId="6" applyNumberFormat="1" applyFont="1" applyFill="1" applyBorder="1" applyAlignment="1">
      <alignment horizontal="right"/>
    </xf>
    <xf numFmtId="44" fontId="24" fillId="0" borderId="7" xfId="4" applyFont="1" applyFill="1" applyBorder="1" applyAlignment="1">
      <alignment horizontal="right"/>
    </xf>
    <xf numFmtId="44" fontId="24" fillId="0" borderId="8" xfId="4" applyFont="1" applyFill="1" applyBorder="1" applyAlignment="1">
      <alignment horizontal="right"/>
    </xf>
    <xf numFmtId="10" fontId="23" fillId="3" borderId="35" xfId="5" applyNumberFormat="1" applyFont="1" applyFill="1" applyBorder="1" applyAlignment="1">
      <alignment horizontal="center"/>
    </xf>
    <xf numFmtId="43" fontId="23" fillId="3" borderId="35" xfId="2" applyNumberFormat="1" applyFont="1" applyFill="1" applyBorder="1"/>
    <xf numFmtId="44" fontId="23" fillId="9" borderId="35" xfId="4" applyFont="1" applyFill="1" applyBorder="1" applyAlignment="1">
      <alignment horizontal="right"/>
    </xf>
    <xf numFmtId="44" fontId="24" fillId="3" borderId="41" xfId="4" applyFont="1" applyFill="1" applyBorder="1" applyAlignment="1">
      <alignment horizontal="right"/>
    </xf>
    <xf numFmtId="44" fontId="24" fillId="3" borderId="35" xfId="4" applyFont="1" applyFill="1" applyBorder="1" applyAlignment="1">
      <alignment horizontal="right"/>
    </xf>
    <xf numFmtId="44" fontId="24" fillId="3" borderId="42" xfId="4" applyFont="1" applyFill="1" applyBorder="1" applyAlignment="1">
      <alignment horizontal="right"/>
    </xf>
    <xf numFmtId="10" fontId="28" fillId="0" borderId="35" xfId="2" applyNumberFormat="1" applyFont="1" applyBorder="1" applyAlignment="1">
      <alignment horizontal="center" vertical="center"/>
    </xf>
    <xf numFmtId="166" fontId="27" fillId="0" borderId="35" xfId="4" applyNumberFormat="1" applyFont="1" applyBorder="1" applyAlignment="1">
      <alignment horizontal="right" vertical="center"/>
    </xf>
    <xf numFmtId="0" fontId="28" fillId="0" borderId="35" xfId="4" applyNumberFormat="1" applyFont="1" applyBorder="1" applyAlignment="1">
      <alignment horizontal="right" vertical="center"/>
    </xf>
    <xf numFmtId="44" fontId="28" fillId="10" borderId="35" xfId="4" applyFont="1" applyFill="1" applyBorder="1" applyAlignment="1">
      <alignment horizontal="right" vertical="center"/>
    </xf>
    <xf numFmtId="40" fontId="27" fillId="8" borderId="41" xfId="2" applyNumberFormat="1" applyFont="1" applyFill="1" applyBorder="1" applyAlignment="1">
      <alignment horizontal="right"/>
    </xf>
    <xf numFmtId="40" fontId="27" fillId="8" borderId="35" xfId="2" applyNumberFormat="1" applyFont="1" applyFill="1" applyBorder="1" applyAlignment="1">
      <alignment horizontal="right"/>
    </xf>
    <xf numFmtId="40" fontId="27" fillId="11" borderId="42" xfId="2" applyNumberFormat="1" applyFont="1" applyFill="1" applyBorder="1" applyAlignment="1">
      <alignment horizontal="right"/>
    </xf>
    <xf numFmtId="40" fontId="27" fillId="11" borderId="35" xfId="2" applyNumberFormat="1" applyFont="1" applyFill="1" applyBorder="1" applyAlignment="1">
      <alignment horizontal="right"/>
    </xf>
    <xf numFmtId="0" fontId="23" fillId="12" borderId="14" xfId="2" applyFont="1" applyFill="1" applyBorder="1" applyAlignment="1">
      <alignment horizontal="center" vertical="center" wrapText="1"/>
    </xf>
    <xf numFmtId="166" fontId="23" fillId="12" borderId="14" xfId="2" applyNumberFormat="1" applyFont="1" applyFill="1" applyBorder="1" applyAlignment="1">
      <alignment horizontal="center" vertical="center" wrapText="1"/>
    </xf>
    <xf numFmtId="0" fontId="23" fillId="12" borderId="14" xfId="2" applyFont="1" applyFill="1" applyBorder="1" applyAlignment="1">
      <alignment horizontal="center" vertical="center"/>
    </xf>
    <xf numFmtId="0" fontId="12" fillId="0" borderId="0" xfId="2" applyFont="1" applyAlignment="1">
      <alignment horizontal="center"/>
    </xf>
    <xf numFmtId="166" fontId="24" fillId="12" borderId="41" xfId="2" applyNumberFormat="1" applyFont="1" applyFill="1" applyBorder="1" applyAlignment="1">
      <alignment horizontal="center" wrapText="1"/>
    </xf>
    <xf numFmtId="166" fontId="24" fillId="12" borderId="35" xfId="2" applyNumberFormat="1" applyFont="1" applyFill="1" applyBorder="1" applyAlignment="1">
      <alignment horizontal="center" wrapText="1"/>
    </xf>
    <xf numFmtId="166" fontId="24" fillId="12" borderId="42" xfId="2" applyNumberFormat="1" applyFont="1" applyFill="1" applyBorder="1" applyAlignment="1">
      <alignment horizontal="center" wrapText="1"/>
    </xf>
    <xf numFmtId="0" fontId="3" fillId="0" borderId="7" xfId="2" applyBorder="1"/>
    <xf numFmtId="0" fontId="3" fillId="0" borderId="8" xfId="2" applyBorder="1"/>
    <xf numFmtId="0" fontId="31" fillId="0" borderId="0" xfId="2" applyFont="1" applyAlignment="1">
      <alignment horizontal="center"/>
    </xf>
    <xf numFmtId="43" fontId="28" fillId="0" borderId="53" xfId="2" applyNumberFormat="1" applyFont="1" applyBorder="1" applyAlignment="1">
      <alignment horizontal="left" vertical="top"/>
    </xf>
    <xf numFmtId="43" fontId="28" fillId="0" borderId="0" xfId="2" applyNumberFormat="1" applyFont="1" applyAlignment="1">
      <alignment horizontal="left" vertical="top"/>
    </xf>
    <xf numFmtId="0" fontId="3" fillId="7" borderId="48" xfId="2" applyFill="1" applyBorder="1"/>
    <xf numFmtId="0" fontId="12" fillId="0" borderId="8" xfId="2" applyFont="1" applyBorder="1" applyAlignment="1">
      <alignment horizontal="right"/>
    </xf>
    <xf numFmtId="40" fontId="32" fillId="11" borderId="54" xfId="2" applyNumberFormat="1" applyFont="1" applyFill="1" applyBorder="1" applyAlignment="1">
      <alignment horizontal="left"/>
    </xf>
    <xf numFmtId="0" fontId="3" fillId="7" borderId="55" xfId="2" applyFill="1" applyBorder="1"/>
    <xf numFmtId="0" fontId="27" fillId="0" borderId="53" xfId="2" applyFont="1" applyBorder="1"/>
    <xf numFmtId="43" fontId="27" fillId="0" borderId="39" xfId="2" applyNumberFormat="1" applyFont="1" applyBorder="1"/>
    <xf numFmtId="0" fontId="3" fillId="0" borderId="6" xfId="2" applyBorder="1"/>
    <xf numFmtId="0" fontId="3" fillId="0" borderId="43" xfId="2" applyBorder="1"/>
    <xf numFmtId="0" fontId="3" fillId="0" borderId="33" xfId="2" applyBorder="1"/>
    <xf numFmtId="0" fontId="27" fillId="0" borderId="53" xfId="2" applyFont="1" applyBorder="1" applyAlignment="1">
      <alignment horizontal="centerContinuous"/>
    </xf>
    <xf numFmtId="0" fontId="27" fillId="0" borderId="0" xfId="2" applyFont="1" applyAlignment="1">
      <alignment horizontal="centerContinuous"/>
    </xf>
    <xf numFmtId="0" fontId="24" fillId="0" borderId="39" xfId="2" applyFont="1" applyBorder="1" applyAlignment="1">
      <alignment horizontal="centerContinuous"/>
    </xf>
    <xf numFmtId="0" fontId="27" fillId="0" borderId="37" xfId="2" applyFont="1" applyBorder="1" applyAlignment="1">
      <alignment horizontal="centerContinuous"/>
    </xf>
    <xf numFmtId="0" fontId="27" fillId="0" borderId="56" xfId="2" applyFont="1" applyBorder="1" applyAlignment="1">
      <alignment horizontal="centerContinuous"/>
    </xf>
    <xf numFmtId="0" fontId="24" fillId="0" borderId="57" xfId="2" applyFont="1" applyBorder="1" applyAlignment="1">
      <alignment horizontal="centerContinuous"/>
    </xf>
    <xf numFmtId="0" fontId="27" fillId="0" borderId="0" xfId="2" applyFont="1" applyAlignment="1">
      <alignment horizontal="left" vertical="top"/>
    </xf>
    <xf numFmtId="40" fontId="24" fillId="0" borderId="54" xfId="2" applyNumberFormat="1" applyFont="1" applyBorder="1" applyAlignment="1">
      <alignment horizontal="left"/>
    </xf>
    <xf numFmtId="0" fontId="3" fillId="0" borderId="48" xfId="2" applyBorder="1"/>
    <xf numFmtId="0" fontId="34" fillId="0" borderId="0" xfId="0" applyFont="1"/>
    <xf numFmtId="0" fontId="12" fillId="0" borderId="0" xfId="0" applyFont="1"/>
    <xf numFmtId="0" fontId="18" fillId="0" borderId="0" xfId="0" applyFont="1" applyAlignment="1">
      <alignment horizontal="center"/>
    </xf>
    <xf numFmtId="49" fontId="40" fillId="0" borderId="0" xfId="2" applyNumberFormat="1" applyFont="1" applyAlignment="1">
      <alignment horizontal="center" vertical="top"/>
    </xf>
    <xf numFmtId="0" fontId="40" fillId="0" borderId="0" xfId="2" applyFont="1"/>
    <xf numFmtId="0" fontId="40" fillId="0" borderId="0" xfId="2" applyFont="1" applyAlignment="1">
      <alignment wrapText="1"/>
    </xf>
    <xf numFmtId="0" fontId="40" fillId="0" borderId="0" xfId="0" applyFont="1"/>
    <xf numFmtId="0" fontId="42" fillId="14" borderId="0" xfId="2" applyFont="1" applyFill="1" applyAlignment="1">
      <alignment vertical="top" wrapText="1"/>
    </xf>
    <xf numFmtId="0" fontId="42" fillId="0" borderId="0" xfId="2" applyFont="1" applyAlignment="1">
      <alignment wrapText="1"/>
    </xf>
    <xf numFmtId="0" fontId="41" fillId="7" borderId="0" xfId="2" applyFont="1" applyFill="1" applyAlignment="1">
      <alignment vertical="top" wrapText="1"/>
    </xf>
    <xf numFmtId="0" fontId="42" fillId="0" borderId="0" xfId="2" applyFont="1" applyAlignment="1">
      <alignment horizontal="center" wrapText="1"/>
    </xf>
    <xf numFmtId="0" fontId="41" fillId="0" borderId="0" xfId="2" applyFont="1" applyAlignment="1">
      <alignment vertical="top" wrapText="1"/>
    </xf>
    <xf numFmtId="0" fontId="41" fillId="0" borderId="0" xfId="2" applyFont="1" applyAlignment="1">
      <alignment wrapText="1"/>
    </xf>
    <xf numFmtId="0" fontId="40" fillId="0" borderId="0" xfId="2" applyFont="1" applyAlignment="1">
      <alignment vertical="top" wrapText="1"/>
    </xf>
    <xf numFmtId="0" fontId="41" fillId="0" borderId="0" xfId="2" applyFont="1" applyAlignment="1">
      <alignment horizontal="left" vertical="top" wrapText="1"/>
    </xf>
    <xf numFmtId="43" fontId="38" fillId="0" borderId="0" xfId="0" applyNumberFormat="1" applyFont="1"/>
    <xf numFmtId="43" fontId="39" fillId="0" borderId="0" xfId="0" applyNumberFormat="1" applyFont="1"/>
    <xf numFmtId="43" fontId="45" fillId="0" borderId="24" xfId="0" applyNumberFormat="1" applyFont="1" applyBorder="1" applyProtection="1">
      <protection locked="0"/>
    </xf>
    <xf numFmtId="43" fontId="45" fillId="0" borderId="29" xfId="0" applyNumberFormat="1" applyFont="1" applyBorder="1" applyAlignment="1" applyProtection="1">
      <alignment horizontal="left"/>
      <protection locked="0"/>
    </xf>
    <xf numFmtId="0" fontId="47" fillId="15" borderId="43" xfId="0" applyFont="1" applyFill="1" applyBorder="1" applyAlignment="1">
      <alignment wrapText="1"/>
    </xf>
    <xf numFmtId="43" fontId="0" fillId="15" borderId="43" xfId="0" applyNumberFormat="1" applyFill="1" applyBorder="1"/>
    <xf numFmtId="43" fontId="0" fillId="15" borderId="6" xfId="0" applyNumberFormat="1" applyFill="1" applyBorder="1"/>
    <xf numFmtId="43" fontId="44" fillId="15" borderId="33" xfId="0" applyNumberFormat="1" applyFont="1" applyFill="1" applyBorder="1"/>
    <xf numFmtId="43" fontId="44" fillId="15" borderId="6" xfId="0" applyNumberFormat="1" applyFont="1" applyFill="1" applyBorder="1"/>
    <xf numFmtId="43" fontId="44" fillId="15" borderId="8" xfId="0" applyNumberFormat="1" applyFont="1" applyFill="1" applyBorder="1"/>
    <xf numFmtId="43" fontId="44" fillId="15" borderId="7" xfId="0" applyNumberFormat="1" applyFont="1" applyFill="1" applyBorder="1"/>
    <xf numFmtId="43" fontId="44" fillId="15" borderId="29" xfId="0" applyNumberFormat="1" applyFont="1" applyFill="1" applyBorder="1"/>
    <xf numFmtId="43" fontId="44" fillId="15" borderId="5" xfId="0" applyNumberFormat="1" applyFont="1" applyFill="1" applyBorder="1"/>
    <xf numFmtId="10" fontId="0" fillId="4" borderId="52" xfId="0" applyNumberFormat="1" applyFill="1" applyBorder="1" applyAlignment="1">
      <alignment horizontal="center" wrapText="1"/>
    </xf>
    <xf numFmtId="10" fontId="44" fillId="4" borderId="9" xfId="0" applyNumberFormat="1" applyFont="1" applyFill="1" applyBorder="1" applyAlignment="1" applyProtection="1">
      <alignment horizontal="center" vertical="center" wrapText="1"/>
      <protection locked="0"/>
    </xf>
    <xf numFmtId="0" fontId="46" fillId="7" borderId="24" xfId="0" applyFont="1" applyFill="1" applyBorder="1" applyAlignment="1">
      <alignment horizontal="center" wrapText="1"/>
    </xf>
    <xf numFmtId="0" fontId="46" fillId="7" borderId="40" xfId="0" applyFont="1" applyFill="1" applyBorder="1" applyAlignment="1">
      <alignment horizontal="center" wrapText="1"/>
    </xf>
    <xf numFmtId="0" fontId="46" fillId="7" borderId="20" xfId="0" applyFont="1" applyFill="1" applyBorder="1" applyAlignment="1">
      <alignment horizontal="center" wrapText="1"/>
    </xf>
    <xf numFmtId="0" fontId="48" fillId="0" borderId="0" xfId="0" applyFont="1"/>
    <xf numFmtId="43" fontId="49" fillId="15" borderId="33" xfId="0" applyNumberFormat="1" applyFont="1" applyFill="1" applyBorder="1"/>
    <xf numFmtId="43" fontId="49" fillId="15" borderId="6" xfId="0" applyNumberFormat="1" applyFont="1" applyFill="1" applyBorder="1"/>
    <xf numFmtId="43" fontId="50" fillId="0" borderId="0" xfId="0" applyNumberFormat="1" applyFont="1"/>
    <xf numFmtId="0" fontId="50" fillId="0" borderId="0" xfId="0" applyFont="1"/>
    <xf numFmtId="43" fontId="49" fillId="15" borderId="8" xfId="0" applyNumberFormat="1" applyFont="1" applyFill="1" applyBorder="1"/>
    <xf numFmtId="43" fontId="49" fillId="15" borderId="7" xfId="0" applyNumberFormat="1" applyFont="1" applyFill="1" applyBorder="1"/>
    <xf numFmtId="43" fontId="49" fillId="15" borderId="29" xfId="0" applyNumberFormat="1" applyFont="1" applyFill="1" applyBorder="1"/>
    <xf numFmtId="43" fontId="49" fillId="15" borderId="5" xfId="0" applyNumberFormat="1" applyFont="1" applyFill="1" applyBorder="1"/>
    <xf numFmtId="43" fontId="49" fillId="0" borderId="0" xfId="0" applyNumberFormat="1" applyFont="1"/>
    <xf numFmtId="43" fontId="51" fillId="0" borderId="24" xfId="0" applyNumberFormat="1" applyFont="1" applyBorder="1" applyProtection="1">
      <protection locked="0"/>
    </xf>
    <xf numFmtId="0" fontId="53" fillId="15" borderId="0" xfId="0" applyFont="1" applyFill="1"/>
    <xf numFmtId="0" fontId="50" fillId="15" borderId="0" xfId="0" applyFont="1" applyFill="1"/>
    <xf numFmtId="43" fontId="51" fillId="0" borderId="29" xfId="0" applyNumberFormat="1" applyFont="1" applyBorder="1" applyAlignment="1" applyProtection="1">
      <alignment horizontal="left"/>
      <protection locked="0"/>
    </xf>
    <xf numFmtId="0" fontId="52" fillId="15" borderId="24" xfId="0" applyFont="1" applyFill="1" applyBorder="1" applyAlignment="1">
      <alignment horizontal="left" wrapText="1"/>
    </xf>
    <xf numFmtId="0" fontId="53" fillId="15" borderId="40" xfId="0" applyFont="1" applyFill="1" applyBorder="1" applyAlignment="1">
      <alignment wrapText="1"/>
    </xf>
    <xf numFmtId="0" fontId="50" fillId="15" borderId="40" xfId="0" applyFont="1" applyFill="1" applyBorder="1" applyAlignment="1">
      <alignment wrapText="1"/>
    </xf>
    <xf numFmtId="0" fontId="50" fillId="15" borderId="20" xfId="0" applyFont="1" applyFill="1" applyBorder="1" applyAlignment="1">
      <alignment wrapText="1"/>
    </xf>
    <xf numFmtId="0" fontId="52" fillId="15" borderId="58" xfId="0" applyFont="1" applyFill="1" applyBorder="1" applyAlignment="1">
      <alignment horizontal="left" wrapText="1"/>
    </xf>
    <xf numFmtId="0" fontId="46" fillId="7" borderId="58" xfId="0" applyFont="1" applyFill="1" applyBorder="1" applyAlignment="1">
      <alignment horizontal="left"/>
    </xf>
    <xf numFmtId="43" fontId="3" fillId="0" borderId="0" xfId="0" applyNumberFormat="1" applyFont="1"/>
    <xf numFmtId="41" fontId="54" fillId="0" borderId="0" xfId="1" applyFont="1" applyAlignment="1">
      <alignment horizontal="center" wrapText="1"/>
    </xf>
    <xf numFmtId="10" fontId="12" fillId="4" borderId="9" xfId="0" applyNumberFormat="1" applyFont="1" applyFill="1" applyBorder="1" applyAlignment="1">
      <alignment horizontal="center" vertical="center" wrapText="1"/>
    </xf>
    <xf numFmtId="44" fontId="12" fillId="0" borderId="12" xfId="7" applyFont="1" applyBorder="1"/>
    <xf numFmtId="44" fontId="3" fillId="0" borderId="12" xfId="7" applyFont="1" applyBorder="1"/>
    <xf numFmtId="166" fontId="55" fillId="12" borderId="14" xfId="2" applyNumberFormat="1" applyFont="1" applyFill="1" applyBorder="1" applyAlignment="1">
      <alignment horizontal="center" vertical="center" wrapText="1"/>
    </xf>
    <xf numFmtId="0" fontId="23" fillId="0" borderId="54" xfId="2" applyFont="1" applyBorder="1" applyAlignment="1">
      <alignment horizontal="left" vertical="top" wrapText="1"/>
    </xf>
    <xf numFmtId="0" fontId="23" fillId="0" borderId="54" xfId="2" applyFont="1" applyBorder="1" applyAlignment="1">
      <alignment horizontal="left" vertical="top"/>
    </xf>
    <xf numFmtId="43" fontId="23" fillId="0" borderId="54" xfId="2" applyNumberFormat="1" applyFont="1" applyBorder="1" applyAlignment="1">
      <alignment horizontal="left" vertical="top"/>
    </xf>
    <xf numFmtId="0" fontId="12" fillId="0" borderId="0" xfId="2" applyFont="1" applyAlignment="1">
      <alignment horizontal="right"/>
    </xf>
    <xf numFmtId="0" fontId="23" fillId="0" borderId="0" xfId="2" applyFont="1"/>
    <xf numFmtId="0" fontId="28" fillId="0" borderId="0" xfId="2" applyFont="1" applyAlignment="1">
      <alignment horizontal="left" vertical="top"/>
    </xf>
    <xf numFmtId="0" fontId="33" fillId="0" borderId="49" xfId="2" applyFont="1" applyBorder="1" applyAlignment="1">
      <alignment horizontal="left" vertical="top" wrapText="1"/>
    </xf>
    <xf numFmtId="0" fontId="23" fillId="0" borderId="49" xfId="2" applyFont="1" applyBorder="1"/>
    <xf numFmtId="0" fontId="12" fillId="0" borderId="55" xfId="2" applyFont="1" applyBorder="1" applyAlignment="1">
      <alignment horizontal="right"/>
    </xf>
    <xf numFmtId="0" fontId="28" fillId="0" borderId="49" xfId="2" applyFont="1" applyBorder="1" applyAlignment="1">
      <alignment horizontal="left" vertical="top"/>
    </xf>
    <xf numFmtId="40" fontId="27" fillId="0" borderId="41" xfId="2" applyNumberFormat="1" applyFont="1" applyBorder="1" applyAlignment="1">
      <alignment horizontal="right"/>
    </xf>
    <xf numFmtId="0" fontId="2" fillId="0" borderId="0" xfId="3" applyFont="1"/>
    <xf numFmtId="0" fontId="23" fillId="0" borderId="9" xfId="0" applyFont="1" applyBorder="1" applyAlignment="1" applyProtection="1">
      <alignment horizontal="left"/>
      <protection locked="0"/>
    </xf>
    <xf numFmtId="0" fontId="23" fillId="0" borderId="59" xfId="0" applyFont="1" applyBorder="1" applyAlignment="1" applyProtection="1">
      <alignment horizontal="left"/>
      <protection locked="0"/>
    </xf>
    <xf numFmtId="0" fontId="12" fillId="0" borderId="0" xfId="0" applyFont="1" applyProtection="1">
      <protection locked="0"/>
    </xf>
    <xf numFmtId="0" fontId="3" fillId="0" borderId="0" xfId="0" applyFont="1" applyAlignment="1">
      <alignment horizontal="left" wrapText="1"/>
    </xf>
    <xf numFmtId="3" fontId="10" fillId="0" borderId="12" xfId="0" applyNumberFormat="1" applyFont="1" applyBorder="1" applyProtection="1">
      <protection locked="0"/>
    </xf>
    <xf numFmtId="40" fontId="56" fillId="11" borderId="54" xfId="2" applyNumberFormat="1" applyFont="1" applyFill="1" applyBorder="1" applyAlignment="1">
      <alignment horizontal="left"/>
    </xf>
    <xf numFmtId="49" fontId="42" fillId="0" borderId="0" xfId="2" applyNumberFormat="1" applyFont="1" applyAlignment="1">
      <alignment horizontal="center" vertical="top"/>
    </xf>
    <xf numFmtId="0" fontId="36" fillId="0" borderId="0" xfId="3" applyFont="1" applyAlignment="1">
      <alignment horizontal="right" vertical="top"/>
    </xf>
    <xf numFmtId="0" fontId="26" fillId="0" borderId="0" xfId="3" applyAlignment="1">
      <alignment horizontal="right" vertical="top"/>
    </xf>
    <xf numFmtId="0" fontId="57" fillId="0" borderId="0" xfId="0" applyFont="1" applyAlignment="1">
      <alignment horizontal="left" vertical="center" indent="8"/>
    </xf>
    <xf numFmtId="0" fontId="58" fillId="0" borderId="0" xfId="0" applyFont="1" applyAlignment="1">
      <alignment horizontal="left" vertical="center" indent="8"/>
    </xf>
    <xf numFmtId="0" fontId="57" fillId="0" borderId="0" xfId="2" applyFont="1" applyAlignment="1">
      <alignment wrapText="1"/>
    </xf>
    <xf numFmtId="0" fontId="57" fillId="0" borderId="0" xfId="2" applyFont="1"/>
    <xf numFmtId="0" fontId="58" fillId="0" borderId="0" xfId="0" applyFont="1" applyAlignment="1">
      <alignment vertical="center"/>
    </xf>
    <xf numFmtId="0" fontId="57" fillId="0" borderId="0" xfId="2" applyFont="1" applyAlignment="1">
      <alignment vertical="top" wrapText="1"/>
    </xf>
    <xf numFmtId="0" fontId="57" fillId="0" borderId="0" xfId="0" applyFont="1" applyAlignment="1">
      <alignment horizontal="left" vertical="top" indent="8"/>
    </xf>
    <xf numFmtId="43" fontId="12" fillId="0" borderId="0" xfId="0" applyNumberFormat="1" applyFont="1"/>
    <xf numFmtId="43" fontId="12" fillId="0" borderId="7" xfId="0" applyNumberFormat="1" applyFont="1" applyBorder="1"/>
    <xf numFmtId="10" fontId="12" fillId="0" borderId="8" xfId="0" applyNumberFormat="1" applyFont="1" applyBorder="1"/>
    <xf numFmtId="164" fontId="12" fillId="0" borderId="0" xfId="0" applyNumberFormat="1" applyFont="1"/>
    <xf numFmtId="10" fontId="12" fillId="0" borderId="0" xfId="0" applyNumberFormat="1" applyFont="1"/>
    <xf numFmtId="165" fontId="12" fillId="0" borderId="0" xfId="0" applyNumberFormat="1" applyFont="1"/>
    <xf numFmtId="165" fontId="12" fillId="0" borderId="7" xfId="0" applyNumberFormat="1" applyFont="1" applyBorder="1"/>
    <xf numFmtId="165" fontId="12" fillId="0" borderId="8" xfId="0" applyNumberFormat="1" applyFont="1" applyBorder="1"/>
    <xf numFmtId="0" fontId="12" fillId="2" borderId="19" xfId="0" applyFont="1" applyFill="1" applyBorder="1" applyAlignment="1">
      <alignment horizontal="center"/>
    </xf>
    <xf numFmtId="0" fontId="12" fillId="2" borderId="1" xfId="0" applyFont="1" applyFill="1" applyBorder="1" applyAlignment="1">
      <alignment horizontal="center" wrapText="1"/>
    </xf>
    <xf numFmtId="9" fontId="12" fillId="2" borderId="1" xfId="0" applyNumberFormat="1" applyFont="1" applyFill="1" applyBorder="1" applyAlignment="1">
      <alignment horizontal="center" wrapText="1"/>
    </xf>
    <xf numFmtId="0" fontId="12" fillId="2" borderId="2" xfId="0" applyFont="1" applyFill="1" applyBorder="1" applyAlignment="1">
      <alignment horizontal="center" wrapText="1"/>
    </xf>
    <xf numFmtId="10" fontId="12" fillId="3" borderId="20" xfId="0" applyNumberFormat="1" applyFont="1" applyFill="1" applyBorder="1" applyAlignment="1">
      <alignment horizontal="center" wrapText="1"/>
    </xf>
    <xf numFmtId="10" fontId="12" fillId="3" borderId="9" xfId="0" applyNumberFormat="1" applyFont="1" applyFill="1" applyBorder="1" applyAlignment="1">
      <alignment horizontal="center" wrapText="1"/>
    </xf>
    <xf numFmtId="43" fontId="12" fillId="5" borderId="0" xfId="0" applyNumberFormat="1" applyFont="1" applyFill="1"/>
    <xf numFmtId="9" fontId="12" fillId="5" borderId="0" xfId="0" applyNumberFormat="1" applyFont="1" applyFill="1" applyAlignment="1">
      <alignment horizontal="center"/>
    </xf>
    <xf numFmtId="43" fontId="12" fillId="5" borderId="7" xfId="0" applyNumberFormat="1" applyFont="1" applyFill="1" applyBorder="1"/>
    <xf numFmtId="4" fontId="12" fillId="5" borderId="0" xfId="0" applyNumberFormat="1" applyFont="1" applyFill="1"/>
    <xf numFmtId="4" fontId="12" fillId="5" borderId="0" xfId="0" applyNumberFormat="1" applyFont="1" applyFill="1" applyAlignment="1">
      <alignment horizontal="center"/>
    </xf>
    <xf numFmtId="4" fontId="12" fillId="5" borderId="7" xfId="0" applyNumberFormat="1" applyFont="1" applyFill="1" applyBorder="1"/>
    <xf numFmtId="4" fontId="12" fillId="0" borderId="0" xfId="0" applyNumberFormat="1" applyFont="1"/>
    <xf numFmtId="43" fontId="12" fillId="3" borderId="0" xfId="0" applyNumberFormat="1" applyFont="1" applyFill="1"/>
    <xf numFmtId="9" fontId="12" fillId="3" borderId="0" xfId="0" applyNumberFormat="1" applyFont="1" applyFill="1" applyAlignment="1">
      <alignment horizontal="center"/>
    </xf>
    <xf numFmtId="43" fontId="12" fillId="3" borderId="7" xfId="0" applyNumberFormat="1" applyFont="1" applyFill="1" applyBorder="1"/>
    <xf numFmtId="9" fontId="12" fillId="0" borderId="0" xfId="0" applyNumberFormat="1" applyFont="1" applyAlignment="1">
      <alignment horizontal="center"/>
    </xf>
    <xf numFmtId="43" fontId="12" fillId="5" borderId="0" xfId="0" applyNumberFormat="1" applyFont="1" applyFill="1" applyAlignment="1">
      <alignment horizontal="center"/>
    </xf>
    <xf numFmtId="0" fontId="3" fillId="0" borderId="0" xfId="0" applyFont="1"/>
    <xf numFmtId="0" fontId="3" fillId="0" borderId="0" xfId="0" applyFont="1" applyAlignment="1">
      <alignment wrapText="1"/>
    </xf>
    <xf numFmtId="0" fontId="3" fillId="0" borderId="0" xfId="0" applyFont="1" applyAlignment="1">
      <alignment horizontal="center"/>
    </xf>
    <xf numFmtId="0" fontId="3" fillId="0" borderId="0" xfId="0" applyFont="1" applyAlignment="1" applyProtection="1">
      <alignment horizontal="right"/>
      <protection locked="0"/>
    </xf>
    <xf numFmtId="0" fontId="3" fillId="0" borderId="0" xfId="0" applyFont="1" applyProtection="1">
      <protection locked="0"/>
    </xf>
    <xf numFmtId="0" fontId="12" fillId="5" borderId="24" xfId="0" applyFont="1" applyFill="1" applyBorder="1" applyAlignment="1">
      <alignment horizontal="center"/>
    </xf>
    <xf numFmtId="0" fontId="12" fillId="2" borderId="10" xfId="0" applyFont="1" applyFill="1" applyBorder="1" applyAlignment="1">
      <alignment horizontal="center" wrapText="1"/>
    </xf>
    <xf numFmtId="44" fontId="3" fillId="5" borderId="11" xfId="7" applyFont="1" applyFill="1" applyBorder="1"/>
    <xf numFmtId="4" fontId="3" fillId="0" borderId="12" xfId="0" applyNumberFormat="1" applyFont="1" applyBorder="1"/>
    <xf numFmtId="44" fontId="3" fillId="5" borderId="13" xfId="7" applyFont="1" applyFill="1" applyBorder="1"/>
    <xf numFmtId="4" fontId="3" fillId="0" borderId="14" xfId="0" applyNumberFormat="1" applyFont="1" applyBorder="1"/>
    <xf numFmtId="4" fontId="3" fillId="5" borderId="11" xfId="0" applyNumberFormat="1" applyFont="1" applyFill="1" applyBorder="1"/>
    <xf numFmtId="3" fontId="3" fillId="5" borderId="11" xfId="0" applyNumberFormat="1" applyFont="1" applyFill="1" applyBorder="1" applyAlignment="1">
      <alignment horizontal="center"/>
    </xf>
    <xf numFmtId="4" fontId="3" fillId="5" borderId="13" xfId="0" applyNumberFormat="1" applyFont="1" applyFill="1" applyBorder="1" applyAlignment="1">
      <alignment horizontal="center"/>
    </xf>
    <xf numFmtId="4" fontId="3" fillId="0" borderId="12" xfId="0" applyNumberFormat="1" applyFont="1" applyBorder="1" applyProtection="1">
      <protection locked="0"/>
    </xf>
    <xf numFmtId="4" fontId="3" fillId="5" borderId="11" xfId="0" applyNumberFormat="1" applyFont="1" applyFill="1" applyBorder="1" applyAlignment="1">
      <alignment horizontal="center"/>
    </xf>
    <xf numFmtId="4" fontId="3" fillId="5" borderId="13" xfId="0" applyNumberFormat="1" applyFont="1" applyFill="1" applyBorder="1"/>
    <xf numFmtId="4" fontId="3" fillId="5" borderId="15" xfId="0" applyNumberFormat="1" applyFont="1" applyFill="1" applyBorder="1"/>
    <xf numFmtId="4" fontId="3" fillId="0" borderId="17" xfId="0" applyNumberFormat="1" applyFont="1" applyBorder="1"/>
    <xf numFmtId="3" fontId="10" fillId="0" borderId="12" xfId="0" applyNumberFormat="1" applyFont="1" applyBorder="1" applyAlignment="1" applyProtection="1">
      <alignment horizontal="center"/>
      <protection locked="0"/>
    </xf>
    <xf numFmtId="4" fontId="10" fillId="0" borderId="60" xfId="0" applyNumberFormat="1" applyFont="1" applyBorder="1" applyProtection="1">
      <protection locked="0"/>
    </xf>
    <xf numFmtId="0" fontId="60" fillId="6" borderId="0" xfId="2" applyFont="1" applyFill="1" applyAlignment="1">
      <alignment wrapText="1"/>
    </xf>
    <xf numFmtId="0" fontId="42" fillId="6" borderId="0" xfId="2" applyFont="1" applyFill="1" applyAlignment="1">
      <alignment wrapText="1"/>
    </xf>
    <xf numFmtId="49" fontId="7" fillId="0" borderId="16" xfId="0" applyNumberFormat="1" applyFont="1" applyBorder="1" applyAlignment="1">
      <alignment horizontal="center"/>
    </xf>
    <xf numFmtId="0" fontId="5" fillId="0" borderId="16" xfId="0" applyFont="1" applyBorder="1" applyAlignment="1">
      <alignment horizontal="center"/>
    </xf>
    <xf numFmtId="0" fontId="6" fillId="0" borderId="16" xfId="0" applyFont="1" applyBorder="1"/>
    <xf numFmtId="0" fontId="3" fillId="0" borderId="26" xfId="0" applyFont="1" applyBorder="1"/>
    <xf numFmtId="0" fontId="0" fillId="0" borderId="27" xfId="0" applyBorder="1"/>
    <xf numFmtId="0" fontId="3" fillId="0" borderId="8" xfId="0" applyFont="1" applyBorder="1"/>
    <xf numFmtId="0" fontId="0" fillId="0" borderId="28" xfId="0" applyBorder="1"/>
    <xf numFmtId="0" fontId="3" fillId="0" borderId="29" xfId="0" applyFont="1" applyBorder="1"/>
    <xf numFmtId="0" fontId="0" fillId="0" borderId="30" xfId="0" applyBorder="1"/>
    <xf numFmtId="0" fontId="3" fillId="0" borderId="31" xfId="0" applyFont="1" applyBorder="1"/>
    <xf numFmtId="0" fontId="0" fillId="0" borderId="32" xfId="0" applyBorder="1"/>
    <xf numFmtId="0" fontId="3" fillId="0" borderId="0" xfId="0" applyFont="1" applyProtection="1">
      <protection locked="0"/>
    </xf>
    <xf numFmtId="0" fontId="0" fillId="0" borderId="0" xfId="0"/>
    <xf numFmtId="0" fontId="3" fillId="0" borderId="0" xfId="0" applyFont="1"/>
    <xf numFmtId="0" fontId="3" fillId="0" borderId="33" xfId="0" applyFont="1" applyBorder="1"/>
    <xf numFmtId="0" fontId="0" fillId="0" borderId="34" xfId="0" applyBorder="1"/>
    <xf numFmtId="0" fontId="12" fillId="0" borderId="0" xfId="0" applyFont="1"/>
    <xf numFmtId="0" fontId="3" fillId="0" borderId="0" xfId="0" quotePrefix="1" applyFont="1"/>
    <xf numFmtId="0" fontId="2" fillId="0" borderId="0" xfId="3" applyFont="1" applyAlignment="1">
      <alignment horizontal="left" vertical="top" wrapText="1"/>
    </xf>
    <xf numFmtId="0" fontId="26" fillId="0" borderId="0" xfId="3" applyAlignment="1">
      <alignment horizontal="left" vertical="top" wrapText="1"/>
    </xf>
    <xf numFmtId="0" fontId="2" fillId="0" borderId="24" xfId="3" applyFont="1" applyBorder="1" applyAlignment="1">
      <alignment horizontal="left" vertical="top" wrapText="1"/>
    </xf>
    <xf numFmtId="0" fontId="26" fillId="0" borderId="40" xfId="3" applyBorder="1" applyAlignment="1">
      <alignment horizontal="left" vertical="top" wrapText="1"/>
    </xf>
    <xf numFmtId="0" fontId="26" fillId="0" borderId="20" xfId="3" applyBorder="1" applyAlignment="1">
      <alignment horizontal="left" vertical="top" wrapText="1"/>
    </xf>
    <xf numFmtId="43" fontId="3" fillId="0" borderId="3" xfId="2" applyNumberFormat="1" applyBorder="1" applyAlignment="1">
      <alignment horizontal="left" wrapText="1"/>
    </xf>
    <xf numFmtId="43" fontId="3" fillId="0" borderId="4" xfId="2" applyNumberFormat="1" applyBorder="1" applyAlignment="1">
      <alignment horizontal="left" wrapText="1"/>
    </xf>
    <xf numFmtId="43" fontId="3" fillId="0" borderId="36" xfId="2" applyNumberFormat="1" applyBorder="1" applyAlignment="1">
      <alignment horizontal="left" wrapText="1"/>
    </xf>
    <xf numFmtId="0" fontId="3" fillId="0" borderId="24" xfId="2" applyBorder="1" applyAlignment="1">
      <alignment horizontal="left" vertical="center" wrapText="1"/>
    </xf>
    <xf numFmtId="0" fontId="3" fillId="0" borderId="40" xfId="2" applyBorder="1" applyAlignment="1">
      <alignment horizontal="left" vertical="center" wrapText="1"/>
    </xf>
    <xf numFmtId="0" fontId="3" fillId="0" borderId="20" xfId="2" applyBorder="1" applyAlignment="1">
      <alignment horizontal="left" vertical="center" wrapText="1"/>
    </xf>
    <xf numFmtId="43" fontId="3" fillId="0" borderId="47" xfId="2" applyNumberFormat="1" applyBorder="1" applyAlignment="1">
      <alignment horizontal="left" vertical="center" wrapText="1"/>
    </xf>
    <xf numFmtId="43" fontId="3" fillId="0" borderId="38" xfId="2" applyNumberFormat="1" applyBorder="1" applyAlignment="1">
      <alignment horizontal="left" vertical="center" wrapText="1"/>
    </xf>
    <xf numFmtId="43" fontId="3" fillId="0" borderId="35" xfId="2" applyNumberFormat="1" applyBorder="1" applyAlignment="1">
      <alignment horizontal="left" vertical="center" wrapText="1"/>
    </xf>
    <xf numFmtId="43" fontId="3" fillId="0" borderId="41" xfId="2" applyNumberFormat="1" applyBorder="1" applyAlignment="1">
      <alignment horizontal="left" vertical="center" wrapText="1"/>
    </xf>
    <xf numFmtId="43" fontId="3" fillId="0" borderId="35" xfId="2" applyNumberFormat="1" applyBorder="1" applyAlignment="1">
      <alignment horizontal="left" vertical="center"/>
    </xf>
    <xf numFmtId="43" fontId="3" fillId="0" borderId="41" xfId="2" applyNumberFormat="1" applyBorder="1" applyAlignment="1">
      <alignment horizontal="left" vertical="center"/>
    </xf>
    <xf numFmtId="43" fontId="3" fillId="0" borderId="46" xfId="2" applyNumberFormat="1" applyBorder="1" applyAlignment="1">
      <alignment horizontal="left" vertical="center" wrapText="1"/>
    </xf>
    <xf numFmtId="43" fontId="3" fillId="0" borderId="45" xfId="2" applyNumberFormat="1" applyBorder="1" applyAlignment="1">
      <alignment horizontal="left" vertical="center" wrapText="1"/>
    </xf>
    <xf numFmtId="43" fontId="3" fillId="0" borderId="44" xfId="2" applyNumberFormat="1" applyBorder="1" applyAlignment="1">
      <alignment horizontal="left" vertical="center" wrapText="1"/>
    </xf>
    <xf numFmtId="43" fontId="3" fillId="0" borderId="42" xfId="2" applyNumberFormat="1" applyBorder="1" applyAlignment="1">
      <alignment horizontal="left"/>
    </xf>
    <xf numFmtId="43" fontId="3" fillId="0" borderId="35" xfId="2" applyNumberFormat="1" applyBorder="1" applyAlignment="1">
      <alignment horizontal="left"/>
    </xf>
    <xf numFmtId="43" fontId="3" fillId="0" borderId="41" xfId="2" applyNumberFormat="1" applyBorder="1" applyAlignment="1">
      <alignment horizontal="left"/>
    </xf>
    <xf numFmtId="44" fontId="30" fillId="0" borderId="35" xfId="4" applyFont="1" applyFill="1" applyBorder="1" applyAlignment="1">
      <alignment horizontal="left"/>
    </xf>
    <xf numFmtId="9" fontId="23" fillId="13" borderId="52" xfId="2" applyNumberFormat="1" applyFont="1" applyFill="1" applyBorder="1" applyAlignment="1">
      <alignment horizontal="center"/>
    </xf>
    <xf numFmtId="9" fontId="23" fillId="13" borderId="17" xfId="2" applyNumberFormat="1" applyFont="1" applyFill="1" applyBorder="1" applyAlignment="1">
      <alignment horizontal="center"/>
    </xf>
    <xf numFmtId="9" fontId="23" fillId="13" borderId="51" xfId="2" applyNumberFormat="1" applyFont="1" applyFill="1" applyBorder="1" applyAlignment="1">
      <alignment horizontal="center"/>
    </xf>
    <xf numFmtId="44" fontId="24" fillId="16" borderId="50" xfId="4" applyFont="1" applyFill="1" applyBorder="1" applyAlignment="1">
      <alignment horizontal="center"/>
    </xf>
    <xf numFmtId="44" fontId="24" fillId="16" borderId="49" xfId="4" applyFont="1" applyFill="1" applyBorder="1" applyAlignment="1">
      <alignment horizontal="center"/>
    </xf>
    <xf numFmtId="44" fontId="24" fillId="16" borderId="48" xfId="4" applyFont="1" applyFill="1" applyBorder="1" applyAlignment="1">
      <alignment horizontal="center"/>
    </xf>
    <xf numFmtId="44" fontId="30" fillId="0" borderId="24" xfId="4" applyFont="1" applyFill="1" applyBorder="1" applyAlignment="1">
      <alignment horizontal="center"/>
    </xf>
    <xf numFmtId="44" fontId="30" fillId="0" borderId="40" xfId="4" applyFont="1" applyFill="1" applyBorder="1" applyAlignment="1">
      <alignment horizontal="center"/>
    </xf>
    <xf numFmtId="44" fontId="30" fillId="0" borderId="20" xfId="4" applyFont="1" applyFill="1" applyBorder="1" applyAlignment="1">
      <alignment horizontal="center"/>
    </xf>
    <xf numFmtId="0" fontId="61" fillId="0" borderId="0" xfId="2" applyFont="1" applyAlignment="1">
      <alignment horizontal="center" wrapText="1"/>
    </xf>
    <xf numFmtId="0" fontId="62" fillId="0" borderId="0" xfId="2" applyFont="1" applyAlignment="1">
      <alignment horizontal="center" wrapText="1"/>
    </xf>
    <xf numFmtId="0" fontId="27" fillId="0" borderId="0" xfId="0" applyFont="1" applyAlignment="1">
      <alignment horizontal="center" vertical="center" wrapText="1"/>
    </xf>
    <xf numFmtId="0" fontId="24" fillId="0" borderId="0" xfId="0" applyFont="1" applyAlignment="1">
      <alignment horizontal="center" vertical="center" wrapText="1"/>
    </xf>
    <xf numFmtId="0" fontId="63" fillId="0" borderId="0" xfId="0" applyFont="1" applyAlignment="1">
      <alignment vertical="center"/>
    </xf>
    <xf numFmtId="0" fontId="62" fillId="0" borderId="0" xfId="2" applyFont="1" applyAlignment="1">
      <alignment horizontal="center" wrapText="1"/>
    </xf>
    <xf numFmtId="0" fontId="1" fillId="0" borderId="0" xfId="3" applyFont="1"/>
    <xf numFmtId="0" fontId="64" fillId="0" borderId="0" xfId="2" applyFont="1" applyAlignment="1">
      <alignment wrapText="1"/>
    </xf>
    <xf numFmtId="0" fontId="41" fillId="0" borderId="9" xfId="2" applyFont="1" applyBorder="1" applyAlignment="1">
      <alignment vertical="top" wrapText="1"/>
    </xf>
    <xf numFmtId="0" fontId="41" fillId="0" borderId="9" xfId="2" applyFont="1" applyBorder="1" applyAlignment="1">
      <alignment wrapText="1"/>
    </xf>
    <xf numFmtId="0" fontId="12" fillId="0" borderId="49" xfId="2" applyFont="1" applyBorder="1" applyAlignment="1">
      <alignment horizontal="right"/>
    </xf>
    <xf numFmtId="40" fontId="32" fillId="11" borderId="24" xfId="2" applyNumberFormat="1" applyFont="1" applyFill="1" applyBorder="1" applyAlignment="1">
      <alignment horizontal="left"/>
    </xf>
    <xf numFmtId="0" fontId="3" fillId="7" borderId="20" xfId="2" applyFill="1" applyBorder="1"/>
    <xf numFmtId="40" fontId="56" fillId="11" borderId="61" xfId="2" applyNumberFormat="1" applyFont="1" applyFill="1" applyBorder="1" applyAlignment="1">
      <alignment horizontal="left"/>
    </xf>
    <xf numFmtId="0" fontId="37" fillId="7" borderId="62" xfId="2" applyFont="1" applyFill="1" applyBorder="1"/>
    <xf numFmtId="0" fontId="51" fillId="0" borderId="0" xfId="8" applyFont="1" applyAlignment="1"/>
    <xf numFmtId="0" fontId="65" fillId="0" borderId="0" xfId="9"/>
    <xf numFmtId="0" fontId="49" fillId="0" borderId="0" xfId="9" applyFont="1"/>
    <xf numFmtId="0" fontId="51" fillId="0" borderId="0" xfId="9" applyFont="1" applyProtection="1">
      <protection locked="0"/>
    </xf>
    <xf numFmtId="0" fontId="66" fillId="0" borderId="63" xfId="9" applyFont="1" applyBorder="1"/>
    <xf numFmtId="0" fontId="65" fillId="0" borderId="63" xfId="9" applyBorder="1"/>
    <xf numFmtId="0" fontId="67" fillId="0" borderId="0" xfId="9" applyFont="1" applyProtection="1">
      <protection locked="0"/>
    </xf>
    <xf numFmtId="0" fontId="68" fillId="0" borderId="63" xfId="9" applyFont="1" applyBorder="1"/>
    <xf numFmtId="0" fontId="12" fillId="0" borderId="0" xfId="9" applyFont="1"/>
    <xf numFmtId="0" fontId="37" fillId="0" borderId="0" xfId="9" applyFont="1"/>
    <xf numFmtId="0" fontId="3" fillId="0" borderId="0" xfId="9" applyFont="1" applyProtection="1">
      <protection locked="0"/>
    </xf>
    <xf numFmtId="0" fontId="37" fillId="0" borderId="0" xfId="9" applyFont="1" applyAlignment="1">
      <alignment wrapText="1"/>
    </xf>
    <xf numFmtId="0" fontId="23" fillId="0" borderId="0" xfId="9" applyFont="1" applyProtection="1">
      <protection locked="0"/>
    </xf>
    <xf numFmtId="40" fontId="37" fillId="0" borderId="0" xfId="9" applyNumberFormat="1" applyFont="1" applyAlignment="1">
      <alignment horizontal="center"/>
    </xf>
    <xf numFmtId="44" fontId="69" fillId="7" borderId="9" xfId="10" applyFont="1" applyFill="1" applyBorder="1" applyAlignment="1">
      <alignment horizontal="center"/>
    </xf>
    <xf numFmtId="0" fontId="17" fillId="0" borderId="0" xfId="9" applyFont="1"/>
    <xf numFmtId="49" fontId="7" fillId="0" borderId="0" xfId="9" applyNumberFormat="1" applyFont="1" applyAlignment="1">
      <alignment horizontal="center"/>
    </xf>
    <xf numFmtId="0" fontId="49" fillId="5" borderId="24" xfId="9" applyFont="1" applyFill="1" applyBorder="1" applyAlignment="1">
      <alignment horizontal="center"/>
    </xf>
    <xf numFmtId="10" fontId="70" fillId="4" borderId="9" xfId="9" applyNumberFormat="1" applyFont="1" applyFill="1" applyBorder="1" applyAlignment="1">
      <alignment horizontal="center" wrapText="1"/>
    </xf>
    <xf numFmtId="0" fontId="3" fillId="0" borderId="33" xfId="9" applyFont="1" applyBorder="1"/>
    <xf numFmtId="4" fontId="3" fillId="0" borderId="64" xfId="9" applyNumberFormat="1" applyFont="1" applyBorder="1"/>
    <xf numFmtId="4" fontId="3" fillId="0" borderId="64" xfId="9" applyNumberFormat="1" applyFont="1" applyBorder="1" applyProtection="1">
      <protection locked="0"/>
    </xf>
    <xf numFmtId="4" fontId="3" fillId="0" borderId="65" xfId="9" applyNumberFormat="1" applyFont="1" applyBorder="1" applyProtection="1">
      <protection locked="0"/>
    </xf>
    <xf numFmtId="0" fontId="49" fillId="0" borderId="8" xfId="9" applyFont="1" applyBorder="1" applyAlignment="1">
      <alignment horizontal="center"/>
    </xf>
    <xf numFmtId="44" fontId="71" fillId="0" borderId="9" xfId="10" applyFont="1" applyBorder="1"/>
    <xf numFmtId="44" fontId="71" fillId="0" borderId="9" xfId="10" applyFont="1" applyBorder="1" applyProtection="1">
      <protection locked="0"/>
    </xf>
    <xf numFmtId="10" fontId="3" fillId="0" borderId="53" xfId="11" applyNumberFormat="1" applyFont="1" applyBorder="1"/>
    <xf numFmtId="10" fontId="3" fillId="0" borderId="12" xfId="11" applyNumberFormat="1" applyFont="1" applyBorder="1"/>
    <xf numFmtId="4" fontId="71" fillId="0" borderId="12" xfId="9" applyNumberFormat="1" applyFont="1" applyBorder="1"/>
    <xf numFmtId="4" fontId="3" fillId="0" borderId="12" xfId="9" applyNumberFormat="1" applyFont="1" applyBorder="1"/>
    <xf numFmtId="4" fontId="3" fillId="0" borderId="66" xfId="9" applyNumberFormat="1" applyFont="1" applyBorder="1"/>
    <xf numFmtId="10" fontId="3" fillId="0" borderId="66" xfId="11" applyNumberFormat="1" applyFont="1" applyBorder="1"/>
    <xf numFmtId="4" fontId="71" fillId="0" borderId="12" xfId="9" applyNumberFormat="1" applyFont="1" applyBorder="1" applyProtection="1">
      <protection locked="0"/>
    </xf>
    <xf numFmtId="4" fontId="3" fillId="0" borderId="66" xfId="9" applyNumberFormat="1" applyFont="1" applyBorder="1" applyProtection="1">
      <protection locked="0"/>
    </xf>
    <xf numFmtId="4" fontId="10" fillId="0" borderId="12" xfId="9" applyNumberFormat="1" applyFont="1" applyBorder="1" applyProtection="1">
      <protection locked="0"/>
    </xf>
    <xf numFmtId="4" fontId="10" fillId="0" borderId="66" xfId="9" applyNumberFormat="1" applyFont="1" applyBorder="1" applyProtection="1">
      <protection locked="0"/>
    </xf>
    <xf numFmtId="0" fontId="12" fillId="0" borderId="29" xfId="9" applyFont="1" applyBorder="1"/>
    <xf numFmtId="4" fontId="3" fillId="0" borderId="17" xfId="9" applyNumberFormat="1" applyFont="1" applyBorder="1"/>
    <xf numFmtId="4" fontId="3" fillId="0" borderId="51" xfId="9" applyNumberFormat="1" applyFont="1" applyBorder="1"/>
    <xf numFmtId="0" fontId="3" fillId="0" borderId="0" xfId="9" applyFont="1"/>
    <xf numFmtId="4" fontId="37" fillId="0" borderId="0" xfId="9" applyNumberFormat="1" applyFont="1"/>
    <xf numFmtId="0" fontId="72" fillId="0" borderId="63" xfId="9" applyFont="1" applyBorder="1"/>
    <xf numFmtId="0" fontId="19" fillId="0" borderId="0" xfId="9" applyFont="1"/>
    <xf numFmtId="0" fontId="19" fillId="0" borderId="63" xfId="9" applyFont="1" applyBorder="1"/>
    <xf numFmtId="0" fontId="19" fillId="0" borderId="0" xfId="9" applyFont="1" applyAlignment="1">
      <alignment horizontal="center"/>
    </xf>
    <xf numFmtId="0" fontId="65" fillId="15" borderId="33" xfId="9" applyFill="1" applyBorder="1" applyAlignment="1">
      <alignment horizontal="center"/>
    </xf>
    <xf numFmtId="0" fontId="65" fillId="15" borderId="43" xfId="9" applyFill="1" applyBorder="1" applyAlignment="1">
      <alignment horizontal="center"/>
    </xf>
    <xf numFmtId="0" fontId="65" fillId="15" borderId="6" xfId="9" applyFill="1" applyBorder="1" applyAlignment="1">
      <alignment horizontal="center"/>
    </xf>
    <xf numFmtId="0" fontId="65" fillId="15" borderId="8" xfId="9" applyFill="1" applyBorder="1" applyAlignment="1">
      <alignment horizontal="center"/>
    </xf>
    <xf numFmtId="0" fontId="65" fillId="15" borderId="0" xfId="9" applyFill="1" applyAlignment="1">
      <alignment horizontal="center"/>
    </xf>
    <xf numFmtId="0" fontId="65" fillId="15" borderId="7" xfId="9" applyFill="1" applyBorder="1" applyAlignment="1">
      <alignment horizontal="center"/>
    </xf>
    <xf numFmtId="0" fontId="65" fillId="15" borderId="8" xfId="9" applyFill="1" applyBorder="1"/>
    <xf numFmtId="0" fontId="65" fillId="15" borderId="0" xfId="9" applyFill="1"/>
    <xf numFmtId="0" fontId="65" fillId="15" borderId="7" xfId="9" applyFill="1" applyBorder="1"/>
    <xf numFmtId="0" fontId="65" fillId="15" borderId="29" xfId="9" applyFill="1" applyBorder="1"/>
    <xf numFmtId="0" fontId="65" fillId="15" borderId="16" xfId="9" applyFill="1" applyBorder="1"/>
    <xf numFmtId="0" fontId="65" fillId="15" borderId="5" xfId="9" applyFill="1" applyBorder="1"/>
  </cellXfs>
  <cellStyles count="12">
    <cellStyle name="Comma [0]" xfId="1" builtinId="6"/>
    <cellStyle name="Comma 2" xfId="6" xr:uid="{903CA95C-BC9D-49BD-AC5A-F4F067AF2C21}"/>
    <cellStyle name="Currency" xfId="7" builtinId="4"/>
    <cellStyle name="Currency 2" xfId="4" xr:uid="{6C3FAC9E-2EA7-44FB-8C8A-CA334587B64D}"/>
    <cellStyle name="Currency 3" xfId="10" xr:uid="{9BF37538-2C44-4002-ADEF-396B6D91A757}"/>
    <cellStyle name="Normal" xfId="0" builtinId="0"/>
    <cellStyle name="Normal 2" xfId="2" xr:uid="{86A554C1-A653-4B18-86FD-0E24C9B7EADA}"/>
    <cellStyle name="Normal 2 2" xfId="8" xr:uid="{FD7BB51E-D24D-4E9C-B02D-BB889F93EDC7}"/>
    <cellStyle name="Normal 3" xfId="3" xr:uid="{AEF135AC-CCDE-4AB2-8D28-9FC71494B359}"/>
    <cellStyle name="Normal 4" xfId="9" xr:uid="{086FA264-39CE-4C1C-84A9-68736FC09681}"/>
    <cellStyle name="Percent 2" xfId="5" xr:uid="{F0BD6961-0FBF-43BB-BE40-A242932E1590}"/>
    <cellStyle name="Percent 3" xfId="11" xr:uid="{D7BAE1D5-B3F2-439E-84FF-65E9FC43B2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3</xdr:col>
      <xdr:colOff>190500</xdr:colOff>
      <xdr:row>20</xdr:row>
      <xdr:rowOff>133350</xdr:rowOff>
    </xdr:from>
    <xdr:to>
      <xdr:col>3</xdr:col>
      <xdr:colOff>675132</xdr:colOff>
      <xdr:row>26</xdr:row>
      <xdr:rowOff>140208</xdr:rowOff>
    </xdr:to>
    <xdr:sp macro="" textlink="">
      <xdr:nvSpPr>
        <xdr:cNvPr id="2" name="Arrow: Down 1">
          <a:extLst>
            <a:ext uri="{FF2B5EF4-FFF2-40B4-BE49-F238E27FC236}">
              <a16:creationId xmlns:a16="http://schemas.microsoft.com/office/drawing/2014/main" id="{698620FA-5214-4164-9A4F-19F39769E0C7}"/>
            </a:ext>
          </a:extLst>
        </xdr:cNvPr>
        <xdr:cNvSpPr/>
      </xdr:nvSpPr>
      <xdr:spPr>
        <a:xfrm>
          <a:off x="5600700" y="3990975"/>
          <a:ext cx="484632" cy="97840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314325</xdr:colOff>
      <xdr:row>20</xdr:row>
      <xdr:rowOff>142875</xdr:rowOff>
    </xdr:from>
    <xdr:to>
      <xdr:col>4</xdr:col>
      <xdr:colOff>798957</xdr:colOff>
      <xdr:row>26</xdr:row>
      <xdr:rowOff>149733</xdr:rowOff>
    </xdr:to>
    <xdr:sp macro="" textlink="">
      <xdr:nvSpPr>
        <xdr:cNvPr id="3" name="Arrow: Down 2">
          <a:extLst>
            <a:ext uri="{FF2B5EF4-FFF2-40B4-BE49-F238E27FC236}">
              <a16:creationId xmlns:a16="http://schemas.microsoft.com/office/drawing/2014/main" id="{AFC766B8-5ACB-4521-8802-61464ACEA95A}"/>
            </a:ext>
          </a:extLst>
        </xdr:cNvPr>
        <xdr:cNvSpPr/>
      </xdr:nvSpPr>
      <xdr:spPr>
        <a:xfrm>
          <a:off x="6677025" y="4000500"/>
          <a:ext cx="484632" cy="97840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419100</xdr:colOff>
      <xdr:row>2</xdr:row>
      <xdr:rowOff>180975</xdr:rowOff>
    </xdr:from>
    <xdr:to>
      <xdr:col>11</xdr:col>
      <xdr:colOff>903732</xdr:colOff>
      <xdr:row>7</xdr:row>
      <xdr:rowOff>168783</xdr:rowOff>
    </xdr:to>
    <xdr:sp macro="" textlink="">
      <xdr:nvSpPr>
        <xdr:cNvPr id="2" name="Arrow: Down 1">
          <a:extLst>
            <a:ext uri="{FF2B5EF4-FFF2-40B4-BE49-F238E27FC236}">
              <a16:creationId xmlns:a16="http://schemas.microsoft.com/office/drawing/2014/main" id="{94B272CE-B9EE-4BEE-923F-C6C5ACC4939E}"/>
            </a:ext>
          </a:extLst>
        </xdr:cNvPr>
        <xdr:cNvSpPr/>
      </xdr:nvSpPr>
      <xdr:spPr>
        <a:xfrm>
          <a:off x="13230225" y="590550"/>
          <a:ext cx="484632" cy="97840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257175</xdr:colOff>
      <xdr:row>34</xdr:row>
      <xdr:rowOff>190500</xdr:rowOff>
    </xdr:from>
    <xdr:to>
      <xdr:col>2</xdr:col>
      <xdr:colOff>741807</xdr:colOff>
      <xdr:row>39</xdr:row>
      <xdr:rowOff>140208</xdr:rowOff>
    </xdr:to>
    <xdr:sp macro="" textlink="">
      <xdr:nvSpPr>
        <xdr:cNvPr id="3" name="Arrow: Down 2">
          <a:extLst>
            <a:ext uri="{FF2B5EF4-FFF2-40B4-BE49-F238E27FC236}">
              <a16:creationId xmlns:a16="http://schemas.microsoft.com/office/drawing/2014/main" id="{EF184B94-5C59-42D0-BB5B-E05A1983AD5E}"/>
            </a:ext>
          </a:extLst>
        </xdr:cNvPr>
        <xdr:cNvSpPr/>
      </xdr:nvSpPr>
      <xdr:spPr>
        <a:xfrm>
          <a:off x="4581525" y="7981950"/>
          <a:ext cx="484632" cy="97840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419100</xdr:colOff>
      <xdr:row>2</xdr:row>
      <xdr:rowOff>180975</xdr:rowOff>
    </xdr:from>
    <xdr:to>
      <xdr:col>11</xdr:col>
      <xdr:colOff>903732</xdr:colOff>
      <xdr:row>7</xdr:row>
      <xdr:rowOff>168783</xdr:rowOff>
    </xdr:to>
    <xdr:sp macro="" textlink="">
      <xdr:nvSpPr>
        <xdr:cNvPr id="2" name="Arrow: Down 1">
          <a:extLst>
            <a:ext uri="{FF2B5EF4-FFF2-40B4-BE49-F238E27FC236}">
              <a16:creationId xmlns:a16="http://schemas.microsoft.com/office/drawing/2014/main" id="{90FAE746-4E51-412A-B981-1D68286C42BB}"/>
            </a:ext>
          </a:extLst>
        </xdr:cNvPr>
        <xdr:cNvSpPr/>
      </xdr:nvSpPr>
      <xdr:spPr>
        <a:xfrm>
          <a:off x="14525625" y="590550"/>
          <a:ext cx="484632" cy="97840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257175</xdr:colOff>
      <xdr:row>34</xdr:row>
      <xdr:rowOff>190500</xdr:rowOff>
    </xdr:from>
    <xdr:to>
      <xdr:col>2</xdr:col>
      <xdr:colOff>741807</xdr:colOff>
      <xdr:row>39</xdr:row>
      <xdr:rowOff>140208</xdr:rowOff>
    </xdr:to>
    <xdr:sp macro="" textlink="">
      <xdr:nvSpPr>
        <xdr:cNvPr id="3" name="Arrow: Down 2">
          <a:extLst>
            <a:ext uri="{FF2B5EF4-FFF2-40B4-BE49-F238E27FC236}">
              <a16:creationId xmlns:a16="http://schemas.microsoft.com/office/drawing/2014/main" id="{E5817F23-C1FF-44B2-ACA7-5E99A2ABF2FE}"/>
            </a:ext>
          </a:extLst>
        </xdr:cNvPr>
        <xdr:cNvSpPr/>
      </xdr:nvSpPr>
      <xdr:spPr>
        <a:xfrm>
          <a:off x="4581525" y="7981950"/>
          <a:ext cx="484632" cy="97840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aaapporg.sharepoint.com/sites/FinanceTeam/Shared%20Documents/Area%20Plan/PSA%205%202022%20Area%20Plan%20Contract%20Module%20Dept%20-%20Final%20.xlsm" TargetMode="External"/><Relationship Id="rId1" Type="http://schemas.openxmlformats.org/officeDocument/2006/relationships/externalLinkPath" Target="/sites/FinanceTeam/Shared%20Documents/Area%20Plan/PSA%205%202022%20Area%20Plan%20Contract%20Module%20Dept%20-%20Final%20.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aaapporg.sharepoint.com/sites/FinanceTeam/Shared%20Documents/Area%20Plan/PSA5-2023%20Area%20Plan%20Contract%20Module%20v5%2011292022.xlsm" TargetMode="External"/><Relationship Id="rId1" Type="http://schemas.openxmlformats.org/officeDocument/2006/relationships/externalLinkPath" Target="/sites/FinanceTeam/Shared%20Documents/Area%20Plan/PSA5-2023%20Area%20Plan%20Contract%20Module%20v5%201129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driveId="b!tsvfpSSOPEStPZOK2xZmxjPo3rbCBzdBmCYCnLQwSD65XHZCc-oXR6SFEHtDwr_-" itemId="01Q4G6QRRL2MF4GW6V35H3BDU6GFXYS3B6">
      <xxl21:absoluteUrl r:id="rId2"/>
    </xxl21:alternateUrls>
    <sheetNames>
      <sheetName val="Title Page"/>
      <sheetName val="Table of Contents"/>
      <sheetName val="About This File"/>
      <sheetName val="C.I.A."/>
      <sheetName val="C.I.B."/>
      <sheetName val="C.I.C."/>
      <sheetName val="C.I.E."/>
      <sheetName val="C.I.E. Crosswalk"/>
      <sheetName val="C.I.F.AAA"/>
      <sheetName val="C.I.F.(1)"/>
      <sheetName val="C.I.F.(2)"/>
      <sheetName val="C.I.F.(3)"/>
      <sheetName val="C.I.F.(4)"/>
      <sheetName val="C.I.F.(5)"/>
      <sheetName val="C.I.F.(6)"/>
      <sheetName val="C.I.F.(7)"/>
      <sheetName val="C.I.F.(8)"/>
      <sheetName val="C.I.F.(9)"/>
      <sheetName val="C.I.F.(10)"/>
      <sheetName val="C.I.F.(11)"/>
      <sheetName val="C.I.F.(12)"/>
      <sheetName val="C.I.F.(13)"/>
      <sheetName val="C.I.F.(14)"/>
      <sheetName val="C.I.F.(15)"/>
      <sheetName val="C.I.F.(16)"/>
      <sheetName val="C.I.G."/>
      <sheetName val="C.II.A."/>
      <sheetName val="C.II.B."/>
      <sheetName val="C.II.C."/>
      <sheetName val="C.III"/>
      <sheetName val="C.IV"/>
      <sheetName val="C.V"/>
      <sheetName val="Attach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86">
          <cell r="EJ186">
            <v>0</v>
          </cell>
        </row>
        <row r="193">
          <cell r="EJ193">
            <v>0</v>
          </cell>
        </row>
      </sheetData>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driveId="b!tsvfpSSOPEStPZOK2xZmxjPo3rbCBzdBmCYCnLQwSD65XHZCc-oXR6SFEHtDwr_-" itemId="01Q4G6QRWTTPMYGOCWSRGZIWUSJY3R7PTI">
      <xxl21:absoluteUrl r:id="rId2"/>
    </xxl21:alternateUrls>
    <sheetNames>
      <sheetName val="Title Page"/>
      <sheetName val="About This File"/>
      <sheetName val="Table of Contents"/>
      <sheetName val="C.I.A."/>
      <sheetName val="C.I.B."/>
      <sheetName val="C.I.C."/>
      <sheetName val="C.I.E."/>
      <sheetName val="C.II.A."/>
      <sheetName val="Sheet1"/>
      <sheetName val="C.II.B."/>
      <sheetName val="C.II.C."/>
      <sheetName val="C.III"/>
      <sheetName val="C.IV"/>
      <sheetName val="C.V"/>
      <sheetName val="C.I.E. Crosswalk"/>
      <sheetName val="Cost Analysis"/>
      <sheetName val="Attachments"/>
    </sheetNames>
    <sheetDataSet>
      <sheetData sheetId="0"/>
      <sheetData sheetId="1"/>
      <sheetData sheetId="2"/>
      <sheetData sheetId="3"/>
      <sheetData sheetId="4"/>
      <sheetData sheetId="5"/>
      <sheetData sheetId="6"/>
      <sheetData sheetId="7">
        <row r="200">
          <cell r="CV200"/>
        </row>
        <row r="202">
          <cell r="CV202"/>
        </row>
        <row r="206">
          <cell r="CV206"/>
        </row>
        <row r="207">
          <cell r="CV207"/>
        </row>
        <row r="208">
          <cell r="CV208"/>
        </row>
        <row r="209">
          <cell r="CV209"/>
        </row>
        <row r="210">
          <cell r="CV210"/>
        </row>
        <row r="211">
          <cell r="CV211"/>
        </row>
        <row r="213">
          <cell r="CU213"/>
        </row>
      </sheetData>
      <sheetData sheetId="8"/>
      <sheetData sheetId="9"/>
      <sheetData sheetId="10"/>
      <sheetData sheetId="11"/>
      <sheetData sheetId="12"/>
      <sheetData sheetId="13"/>
      <sheetData sheetId="14"/>
      <sheetData sheetId="15"/>
      <sheetData sheetId="16"/>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EFA28-860A-410A-9746-178FADE01729}">
  <sheetPr>
    <tabColor theme="6" tint="0.79998168889431442"/>
  </sheetPr>
  <dimension ref="A1:H91"/>
  <sheetViews>
    <sheetView tabSelected="1" workbookViewId="0">
      <selection activeCell="G19" sqref="G19"/>
    </sheetView>
  </sheetViews>
  <sheetFormatPr defaultRowHeight="15" x14ac:dyDescent="0.25"/>
  <cols>
    <col min="1" max="1" width="7.42578125" style="153" customWidth="1"/>
    <col min="2" max="2" width="3.5703125" style="153" customWidth="1"/>
    <col min="3" max="3" width="95.85546875" style="155" customWidth="1"/>
    <col min="4" max="256" width="9.140625" style="154"/>
    <col min="257" max="258" width="3.5703125" style="154" customWidth="1"/>
    <col min="259" max="259" width="95.85546875" style="154" customWidth="1"/>
    <col min="260" max="512" width="9.140625" style="154"/>
    <col min="513" max="514" width="3.5703125" style="154" customWidth="1"/>
    <col min="515" max="515" width="95.85546875" style="154" customWidth="1"/>
    <col min="516" max="768" width="9.140625" style="154"/>
    <col min="769" max="770" width="3.5703125" style="154" customWidth="1"/>
    <col min="771" max="771" width="95.85546875" style="154" customWidth="1"/>
    <col min="772" max="1024" width="9.140625" style="154"/>
    <col min="1025" max="1026" width="3.5703125" style="154" customWidth="1"/>
    <col min="1027" max="1027" width="95.85546875" style="154" customWidth="1"/>
    <col min="1028" max="1280" width="9.140625" style="154"/>
    <col min="1281" max="1282" width="3.5703125" style="154" customWidth="1"/>
    <col min="1283" max="1283" width="95.85546875" style="154" customWidth="1"/>
    <col min="1284" max="1536" width="9.140625" style="154"/>
    <col min="1537" max="1538" width="3.5703125" style="154" customWidth="1"/>
    <col min="1539" max="1539" width="95.85546875" style="154" customWidth="1"/>
    <col min="1540" max="1792" width="9.140625" style="154"/>
    <col min="1793" max="1794" width="3.5703125" style="154" customWidth="1"/>
    <col min="1795" max="1795" width="95.85546875" style="154" customWidth="1"/>
    <col min="1796" max="2048" width="9.140625" style="154"/>
    <col min="2049" max="2050" width="3.5703125" style="154" customWidth="1"/>
    <col min="2051" max="2051" width="95.85546875" style="154" customWidth="1"/>
    <col min="2052" max="2304" width="9.140625" style="154"/>
    <col min="2305" max="2306" width="3.5703125" style="154" customWidth="1"/>
    <col min="2307" max="2307" width="95.85546875" style="154" customWidth="1"/>
    <col min="2308" max="2560" width="9.140625" style="154"/>
    <col min="2561" max="2562" width="3.5703125" style="154" customWidth="1"/>
    <col min="2563" max="2563" width="95.85546875" style="154" customWidth="1"/>
    <col min="2564" max="2816" width="9.140625" style="154"/>
    <col min="2817" max="2818" width="3.5703125" style="154" customWidth="1"/>
    <col min="2819" max="2819" width="95.85546875" style="154" customWidth="1"/>
    <col min="2820" max="3072" width="9.140625" style="154"/>
    <col min="3073" max="3074" width="3.5703125" style="154" customWidth="1"/>
    <col min="3075" max="3075" width="95.85546875" style="154" customWidth="1"/>
    <col min="3076" max="3328" width="9.140625" style="154"/>
    <col min="3329" max="3330" width="3.5703125" style="154" customWidth="1"/>
    <col min="3331" max="3331" width="95.85546875" style="154" customWidth="1"/>
    <col min="3332" max="3584" width="9.140625" style="154"/>
    <col min="3585" max="3586" width="3.5703125" style="154" customWidth="1"/>
    <col min="3587" max="3587" width="95.85546875" style="154" customWidth="1"/>
    <col min="3588" max="3840" width="9.140625" style="154"/>
    <col min="3841" max="3842" width="3.5703125" style="154" customWidth="1"/>
    <col min="3843" max="3843" width="95.85546875" style="154" customWidth="1"/>
    <col min="3844" max="4096" width="9.140625" style="154"/>
    <col min="4097" max="4098" width="3.5703125" style="154" customWidth="1"/>
    <col min="4099" max="4099" width="95.85546875" style="154" customWidth="1"/>
    <col min="4100" max="4352" width="9.140625" style="154"/>
    <col min="4353" max="4354" width="3.5703125" style="154" customWidth="1"/>
    <col min="4355" max="4355" width="95.85546875" style="154" customWidth="1"/>
    <col min="4356" max="4608" width="9.140625" style="154"/>
    <col min="4609" max="4610" width="3.5703125" style="154" customWidth="1"/>
    <col min="4611" max="4611" width="95.85546875" style="154" customWidth="1"/>
    <col min="4612" max="4864" width="9.140625" style="154"/>
    <col min="4865" max="4866" width="3.5703125" style="154" customWidth="1"/>
    <col min="4867" max="4867" width="95.85546875" style="154" customWidth="1"/>
    <col min="4868" max="5120" width="9.140625" style="154"/>
    <col min="5121" max="5122" width="3.5703125" style="154" customWidth="1"/>
    <col min="5123" max="5123" width="95.85546875" style="154" customWidth="1"/>
    <col min="5124" max="5376" width="9.140625" style="154"/>
    <col min="5377" max="5378" width="3.5703125" style="154" customWidth="1"/>
    <col min="5379" max="5379" width="95.85546875" style="154" customWidth="1"/>
    <col min="5380" max="5632" width="9.140625" style="154"/>
    <col min="5633" max="5634" width="3.5703125" style="154" customWidth="1"/>
    <col min="5635" max="5635" width="95.85546875" style="154" customWidth="1"/>
    <col min="5636" max="5888" width="9.140625" style="154"/>
    <col min="5889" max="5890" width="3.5703125" style="154" customWidth="1"/>
    <col min="5891" max="5891" width="95.85546875" style="154" customWidth="1"/>
    <col min="5892" max="6144" width="9.140625" style="154"/>
    <col min="6145" max="6146" width="3.5703125" style="154" customWidth="1"/>
    <col min="6147" max="6147" width="95.85546875" style="154" customWidth="1"/>
    <col min="6148" max="6400" width="9.140625" style="154"/>
    <col min="6401" max="6402" width="3.5703125" style="154" customWidth="1"/>
    <col min="6403" max="6403" width="95.85546875" style="154" customWidth="1"/>
    <col min="6404" max="6656" width="9.140625" style="154"/>
    <col min="6657" max="6658" width="3.5703125" style="154" customWidth="1"/>
    <col min="6659" max="6659" width="95.85546875" style="154" customWidth="1"/>
    <col min="6660" max="6912" width="9.140625" style="154"/>
    <col min="6913" max="6914" width="3.5703125" style="154" customWidth="1"/>
    <col min="6915" max="6915" width="95.85546875" style="154" customWidth="1"/>
    <col min="6916" max="7168" width="9.140625" style="154"/>
    <col min="7169" max="7170" width="3.5703125" style="154" customWidth="1"/>
    <col min="7171" max="7171" width="95.85546875" style="154" customWidth="1"/>
    <col min="7172" max="7424" width="9.140625" style="154"/>
    <col min="7425" max="7426" width="3.5703125" style="154" customWidth="1"/>
    <col min="7427" max="7427" width="95.85546875" style="154" customWidth="1"/>
    <col min="7428" max="7680" width="9.140625" style="154"/>
    <col min="7681" max="7682" width="3.5703125" style="154" customWidth="1"/>
    <col min="7683" max="7683" width="95.85546875" style="154" customWidth="1"/>
    <col min="7684" max="7936" width="9.140625" style="154"/>
    <col min="7937" max="7938" width="3.5703125" style="154" customWidth="1"/>
    <col min="7939" max="7939" width="95.85546875" style="154" customWidth="1"/>
    <col min="7940" max="8192" width="9.140625" style="154"/>
    <col min="8193" max="8194" width="3.5703125" style="154" customWidth="1"/>
    <col min="8195" max="8195" width="95.85546875" style="154" customWidth="1"/>
    <col min="8196" max="8448" width="9.140625" style="154"/>
    <col min="8449" max="8450" width="3.5703125" style="154" customWidth="1"/>
    <col min="8451" max="8451" width="95.85546875" style="154" customWidth="1"/>
    <col min="8452" max="8704" width="9.140625" style="154"/>
    <col min="8705" max="8706" width="3.5703125" style="154" customWidth="1"/>
    <col min="8707" max="8707" width="95.85546875" style="154" customWidth="1"/>
    <col min="8708" max="8960" width="9.140625" style="154"/>
    <col min="8961" max="8962" width="3.5703125" style="154" customWidth="1"/>
    <col min="8963" max="8963" width="95.85546875" style="154" customWidth="1"/>
    <col min="8964" max="9216" width="9.140625" style="154"/>
    <col min="9217" max="9218" width="3.5703125" style="154" customWidth="1"/>
    <col min="9219" max="9219" width="95.85546875" style="154" customWidth="1"/>
    <col min="9220" max="9472" width="9.140625" style="154"/>
    <col min="9473" max="9474" width="3.5703125" style="154" customWidth="1"/>
    <col min="9475" max="9475" width="95.85546875" style="154" customWidth="1"/>
    <col min="9476" max="9728" width="9.140625" style="154"/>
    <col min="9729" max="9730" width="3.5703125" style="154" customWidth="1"/>
    <col min="9731" max="9731" width="95.85546875" style="154" customWidth="1"/>
    <col min="9732" max="9984" width="9.140625" style="154"/>
    <col min="9985" max="9986" width="3.5703125" style="154" customWidth="1"/>
    <col min="9987" max="9987" width="95.85546875" style="154" customWidth="1"/>
    <col min="9988" max="10240" width="9.140625" style="154"/>
    <col min="10241" max="10242" width="3.5703125" style="154" customWidth="1"/>
    <col min="10243" max="10243" width="95.85546875" style="154" customWidth="1"/>
    <col min="10244" max="10496" width="9.140625" style="154"/>
    <col min="10497" max="10498" width="3.5703125" style="154" customWidth="1"/>
    <col min="10499" max="10499" width="95.85546875" style="154" customWidth="1"/>
    <col min="10500" max="10752" width="9.140625" style="154"/>
    <col min="10753" max="10754" width="3.5703125" style="154" customWidth="1"/>
    <col min="10755" max="10755" width="95.85546875" style="154" customWidth="1"/>
    <col min="10756" max="11008" width="9.140625" style="154"/>
    <col min="11009" max="11010" width="3.5703125" style="154" customWidth="1"/>
    <col min="11011" max="11011" width="95.85546875" style="154" customWidth="1"/>
    <col min="11012" max="11264" width="9.140625" style="154"/>
    <col min="11265" max="11266" width="3.5703125" style="154" customWidth="1"/>
    <col min="11267" max="11267" width="95.85546875" style="154" customWidth="1"/>
    <col min="11268" max="11520" width="9.140625" style="154"/>
    <col min="11521" max="11522" width="3.5703125" style="154" customWidth="1"/>
    <col min="11523" max="11523" width="95.85546875" style="154" customWidth="1"/>
    <col min="11524" max="11776" width="9.140625" style="154"/>
    <col min="11777" max="11778" width="3.5703125" style="154" customWidth="1"/>
    <col min="11779" max="11779" width="95.85546875" style="154" customWidth="1"/>
    <col min="11780" max="12032" width="9.140625" style="154"/>
    <col min="12033" max="12034" width="3.5703125" style="154" customWidth="1"/>
    <col min="12035" max="12035" width="95.85546875" style="154" customWidth="1"/>
    <col min="12036" max="12288" width="9.140625" style="154"/>
    <col min="12289" max="12290" width="3.5703125" style="154" customWidth="1"/>
    <col min="12291" max="12291" width="95.85546875" style="154" customWidth="1"/>
    <col min="12292" max="12544" width="9.140625" style="154"/>
    <col min="12545" max="12546" width="3.5703125" style="154" customWidth="1"/>
    <col min="12547" max="12547" width="95.85546875" style="154" customWidth="1"/>
    <col min="12548" max="12800" width="9.140625" style="154"/>
    <col min="12801" max="12802" width="3.5703125" style="154" customWidth="1"/>
    <col min="12803" max="12803" width="95.85546875" style="154" customWidth="1"/>
    <col min="12804" max="13056" width="9.140625" style="154"/>
    <col min="13057" max="13058" width="3.5703125" style="154" customWidth="1"/>
    <col min="13059" max="13059" width="95.85546875" style="154" customWidth="1"/>
    <col min="13060" max="13312" width="9.140625" style="154"/>
    <col min="13313" max="13314" width="3.5703125" style="154" customWidth="1"/>
    <col min="13315" max="13315" width="95.85546875" style="154" customWidth="1"/>
    <col min="13316" max="13568" width="9.140625" style="154"/>
    <col min="13569" max="13570" width="3.5703125" style="154" customWidth="1"/>
    <col min="13571" max="13571" width="95.85546875" style="154" customWidth="1"/>
    <col min="13572" max="13824" width="9.140625" style="154"/>
    <col min="13825" max="13826" width="3.5703125" style="154" customWidth="1"/>
    <col min="13827" max="13827" width="95.85546875" style="154" customWidth="1"/>
    <col min="13828" max="14080" width="9.140625" style="154"/>
    <col min="14081" max="14082" width="3.5703125" style="154" customWidth="1"/>
    <col min="14083" max="14083" width="95.85546875" style="154" customWidth="1"/>
    <col min="14084" max="14336" width="9.140625" style="154"/>
    <col min="14337" max="14338" width="3.5703125" style="154" customWidth="1"/>
    <col min="14339" max="14339" width="95.85546875" style="154" customWidth="1"/>
    <col min="14340" max="14592" width="9.140625" style="154"/>
    <col min="14593" max="14594" width="3.5703125" style="154" customWidth="1"/>
    <col min="14595" max="14595" width="95.85546875" style="154" customWidth="1"/>
    <col min="14596" max="14848" width="9.140625" style="154"/>
    <col min="14849" max="14850" width="3.5703125" style="154" customWidth="1"/>
    <col min="14851" max="14851" width="95.85546875" style="154" customWidth="1"/>
    <col min="14852" max="15104" width="9.140625" style="154"/>
    <col min="15105" max="15106" width="3.5703125" style="154" customWidth="1"/>
    <col min="15107" max="15107" width="95.85546875" style="154" customWidth="1"/>
    <col min="15108" max="15360" width="9.140625" style="154"/>
    <col min="15361" max="15362" width="3.5703125" style="154" customWidth="1"/>
    <col min="15363" max="15363" width="95.85546875" style="154" customWidth="1"/>
    <col min="15364" max="15616" width="9.140625" style="154"/>
    <col min="15617" max="15618" width="3.5703125" style="154" customWidth="1"/>
    <col min="15619" max="15619" width="95.85546875" style="154" customWidth="1"/>
    <col min="15620" max="15872" width="9.140625" style="154"/>
    <col min="15873" max="15874" width="3.5703125" style="154" customWidth="1"/>
    <col min="15875" max="15875" width="95.85546875" style="154" customWidth="1"/>
    <col min="15876" max="16128" width="9.140625" style="154"/>
    <col min="16129" max="16130" width="3.5703125" style="154" customWidth="1"/>
    <col min="16131" max="16131" width="95.85546875" style="154" customWidth="1"/>
    <col min="16132" max="16384" width="9.140625" style="154"/>
  </cols>
  <sheetData>
    <row r="1" spans="1:8" ht="21" x14ac:dyDescent="0.35">
      <c r="C1" s="338" t="s">
        <v>0</v>
      </c>
    </row>
    <row r="2" spans="1:8" ht="21" x14ac:dyDescent="0.35">
      <c r="C2" s="338"/>
    </row>
    <row r="3" spans="1:8" ht="18.75" x14ac:dyDescent="0.3">
      <c r="A3" s="153" t="s">
        <v>1</v>
      </c>
      <c r="C3" s="344" t="s">
        <v>215</v>
      </c>
      <c r="E3" s="339"/>
    </row>
    <row r="4" spans="1:8" ht="15.75" x14ac:dyDescent="0.25">
      <c r="E4" s="340"/>
    </row>
    <row r="5" spans="1:8" ht="30" x14ac:dyDescent="0.25">
      <c r="A5" s="153" t="s">
        <v>3</v>
      </c>
      <c r="C5" s="155" t="s">
        <v>2</v>
      </c>
      <c r="H5" s="156"/>
    </row>
    <row r="6" spans="1:8" x14ac:dyDescent="0.25">
      <c r="H6" s="156"/>
    </row>
    <row r="7" spans="1:8" ht="54" customHeight="1" x14ac:dyDescent="0.25">
      <c r="A7" s="153" t="s">
        <v>5</v>
      </c>
      <c r="C7" s="157" t="s">
        <v>4</v>
      </c>
      <c r="H7" s="156"/>
    </row>
    <row r="8" spans="1:8" x14ac:dyDescent="0.25">
      <c r="C8" s="158"/>
      <c r="H8" s="156"/>
    </row>
    <row r="9" spans="1:8" ht="28.5" customHeight="1" x14ac:dyDescent="0.25">
      <c r="A9" s="153" t="s">
        <v>7</v>
      </c>
      <c r="C9" s="159" t="s">
        <v>6</v>
      </c>
      <c r="H9" s="156"/>
    </row>
    <row r="10" spans="1:8" x14ac:dyDescent="0.25">
      <c r="C10" s="158"/>
      <c r="H10" s="156"/>
    </row>
    <row r="11" spans="1:8" ht="30" x14ac:dyDescent="0.25">
      <c r="A11" s="227" t="s">
        <v>9</v>
      </c>
      <c r="C11" s="284" t="s">
        <v>8</v>
      </c>
      <c r="H11" s="156"/>
    </row>
    <row r="12" spans="1:8" x14ac:dyDescent="0.25">
      <c r="H12" s="156"/>
    </row>
    <row r="13" spans="1:8" x14ac:dyDescent="0.25">
      <c r="A13" s="227" t="s">
        <v>214</v>
      </c>
      <c r="C13" s="285" t="s">
        <v>10</v>
      </c>
      <c r="H13" s="156"/>
    </row>
    <row r="14" spans="1:8" x14ac:dyDescent="0.25">
      <c r="H14" s="156"/>
    </row>
    <row r="15" spans="1:8" ht="18.75" x14ac:dyDescent="0.3">
      <c r="C15" s="337" t="s">
        <v>11</v>
      </c>
      <c r="H15" s="156"/>
    </row>
    <row r="16" spans="1:8" x14ac:dyDescent="0.25">
      <c r="C16" s="160"/>
    </row>
    <row r="17" spans="1:3" ht="35.25" customHeight="1" x14ac:dyDescent="0.25">
      <c r="A17" s="153" t="s">
        <v>12</v>
      </c>
      <c r="C17" s="161" t="s">
        <v>13</v>
      </c>
    </row>
    <row r="19" spans="1:3" ht="45" x14ac:dyDescent="0.25">
      <c r="A19" s="153" t="s">
        <v>219</v>
      </c>
      <c r="C19" s="161" t="s">
        <v>218</v>
      </c>
    </row>
    <row r="21" spans="1:3" x14ac:dyDescent="0.25">
      <c r="B21" s="153" t="s">
        <v>14</v>
      </c>
      <c r="C21" s="155" t="s">
        <v>15</v>
      </c>
    </row>
    <row r="23" spans="1:3" ht="75" customHeight="1" x14ac:dyDescent="0.25">
      <c r="B23" s="153" t="s">
        <v>16</v>
      </c>
      <c r="C23" s="155" t="s">
        <v>17</v>
      </c>
    </row>
    <row r="25" spans="1:3" ht="45" customHeight="1" x14ac:dyDescent="0.25">
      <c r="B25" s="153" t="s">
        <v>18</v>
      </c>
      <c r="C25" s="164" t="s">
        <v>19</v>
      </c>
    </row>
    <row r="27" spans="1:3" x14ac:dyDescent="0.25">
      <c r="B27" s="153" t="s">
        <v>20</v>
      </c>
      <c r="C27" s="155" t="s">
        <v>21</v>
      </c>
    </row>
    <row r="29" spans="1:3" ht="30" x14ac:dyDescent="0.25">
      <c r="B29" s="153" t="s">
        <v>22</v>
      </c>
      <c r="C29" s="162" t="s">
        <v>23</v>
      </c>
    </row>
    <row r="31" spans="1:3" ht="30" x14ac:dyDescent="0.25">
      <c r="B31" s="153" t="s">
        <v>24</v>
      </c>
      <c r="C31" s="162" t="s">
        <v>25</v>
      </c>
    </row>
    <row r="32" spans="1:3" ht="15.75" thickBot="1" x14ac:dyDescent="0.3"/>
    <row r="33" spans="1:3" ht="75.75" thickBot="1" x14ac:dyDescent="0.3">
      <c r="A33" s="153" t="s">
        <v>220</v>
      </c>
      <c r="C33" s="346" t="s">
        <v>221</v>
      </c>
    </row>
    <row r="35" spans="1:3" ht="41.25" customHeight="1" x14ac:dyDescent="0.25">
      <c r="B35" s="153" t="s">
        <v>14</v>
      </c>
      <c r="C35" s="155" t="s">
        <v>26</v>
      </c>
    </row>
    <row r="36" spans="1:3" ht="12.75" customHeight="1" x14ac:dyDescent="0.25"/>
    <row r="37" spans="1:3" ht="41.25" customHeight="1" x14ac:dyDescent="0.25">
      <c r="B37" s="153" t="s">
        <v>16</v>
      </c>
      <c r="C37" s="163" t="s">
        <v>27</v>
      </c>
    </row>
    <row r="38" spans="1:3" ht="13.5" customHeight="1" x14ac:dyDescent="0.25"/>
    <row r="39" spans="1:3" ht="48" customHeight="1" x14ac:dyDescent="0.25">
      <c r="B39" s="153" t="s">
        <v>18</v>
      </c>
      <c r="C39" s="155" t="s">
        <v>28</v>
      </c>
    </row>
    <row r="41" spans="1:3" ht="45" x14ac:dyDescent="0.25">
      <c r="B41" s="153" t="s">
        <v>29</v>
      </c>
      <c r="C41" s="155" t="s">
        <v>30</v>
      </c>
    </row>
    <row r="43" spans="1:3" ht="120" x14ac:dyDescent="0.25">
      <c r="B43" s="153" t="s">
        <v>22</v>
      </c>
      <c r="C43" s="163" t="s">
        <v>31</v>
      </c>
    </row>
    <row r="44" spans="1:3" x14ac:dyDescent="0.25">
      <c r="C44" s="163"/>
    </row>
    <row r="45" spans="1:3" ht="30" x14ac:dyDescent="0.25">
      <c r="B45" s="153" t="s">
        <v>32</v>
      </c>
      <c r="C45" s="155" t="s">
        <v>33</v>
      </c>
    </row>
    <row r="47" spans="1:3" ht="45" x14ac:dyDescent="0.25">
      <c r="B47" s="153" t="s">
        <v>34</v>
      </c>
      <c r="C47" s="163" t="s">
        <v>35</v>
      </c>
    </row>
    <row r="49" spans="1:3" ht="75" x14ac:dyDescent="0.25">
      <c r="B49" s="153" t="s">
        <v>36</v>
      </c>
      <c r="C49" s="155" t="s">
        <v>37</v>
      </c>
    </row>
    <row r="50" spans="1:3" ht="15.75" thickBot="1" x14ac:dyDescent="0.3"/>
    <row r="51" spans="1:3" ht="72.75" customHeight="1" thickBot="1" x14ac:dyDescent="0.3">
      <c r="A51" s="153" t="s">
        <v>225</v>
      </c>
      <c r="C51" s="345" t="s">
        <v>38</v>
      </c>
    </row>
    <row r="52" spans="1:3" ht="45" x14ac:dyDescent="0.25">
      <c r="C52" s="155" t="s">
        <v>39</v>
      </c>
    </row>
    <row r="53" spans="1:3" ht="42" customHeight="1" x14ac:dyDescent="0.25">
      <c r="C53" s="155" t="s">
        <v>40</v>
      </c>
    </row>
    <row r="54" spans="1:3" x14ac:dyDescent="0.25">
      <c r="C54" s="154"/>
    </row>
    <row r="55" spans="1:3" ht="30" x14ac:dyDescent="0.25">
      <c r="C55" s="155" t="s">
        <v>41</v>
      </c>
    </row>
    <row r="56" spans="1:3" x14ac:dyDescent="0.25">
      <c r="C56" s="155" t="s">
        <v>42</v>
      </c>
    </row>
    <row r="57" spans="1:3" x14ac:dyDescent="0.25">
      <c r="C57" s="155" t="s">
        <v>43</v>
      </c>
    </row>
    <row r="58" spans="1:3" ht="60" x14ac:dyDescent="0.25">
      <c r="C58" s="155" t="s">
        <v>44</v>
      </c>
    </row>
    <row r="59" spans="1:3" ht="60" x14ac:dyDescent="0.25">
      <c r="C59" s="155" t="s">
        <v>45</v>
      </c>
    </row>
    <row r="60" spans="1:3" ht="30" x14ac:dyDescent="0.25">
      <c r="C60" s="155" t="s">
        <v>46</v>
      </c>
    </row>
    <row r="61" spans="1:3" ht="30" x14ac:dyDescent="0.25">
      <c r="C61" s="155" t="s">
        <v>47</v>
      </c>
    </row>
    <row r="62" spans="1:3" ht="60" x14ac:dyDescent="0.25">
      <c r="C62" s="155" t="s">
        <v>48</v>
      </c>
    </row>
    <row r="63" spans="1:3" ht="60" x14ac:dyDescent="0.25">
      <c r="C63" s="155" t="s">
        <v>49</v>
      </c>
    </row>
    <row r="65" spans="1:3" ht="30" x14ac:dyDescent="0.25">
      <c r="A65" s="153" t="s">
        <v>50</v>
      </c>
      <c r="C65" s="161" t="s">
        <v>51</v>
      </c>
    </row>
    <row r="68" spans="1:3" x14ac:dyDescent="0.25">
      <c r="C68" s="220"/>
    </row>
    <row r="70" spans="1:3" s="233" customFormat="1" ht="15.75" x14ac:dyDescent="0.25">
      <c r="A70" s="236"/>
      <c r="B70" s="231"/>
      <c r="C70" s="235"/>
    </row>
    <row r="71" spans="1:3" s="233" customFormat="1" ht="15.75" x14ac:dyDescent="0.25">
      <c r="A71" s="234"/>
      <c r="B71" s="183"/>
      <c r="C71" s="235"/>
    </row>
    <row r="72" spans="1:3" s="233" customFormat="1" ht="15.75" x14ac:dyDescent="0.25">
      <c r="A72" s="230"/>
      <c r="B72" s="231"/>
      <c r="C72" s="235"/>
    </row>
    <row r="73" spans="1:3" s="233" customFormat="1" ht="15.75" x14ac:dyDescent="0.25">
      <c r="A73" s="234"/>
      <c r="B73" s="183"/>
      <c r="C73" s="235"/>
    </row>
    <row r="74" spans="1:3" s="233" customFormat="1" ht="15.75" x14ac:dyDescent="0.25">
      <c r="A74" s="230"/>
      <c r="B74" s="231"/>
      <c r="C74" s="235"/>
    </row>
    <row r="75" spans="1:3" s="233" customFormat="1" ht="15.75" x14ac:dyDescent="0.25">
      <c r="A75" s="234"/>
      <c r="B75" s="183"/>
      <c r="C75" s="235"/>
    </row>
    <row r="76" spans="1:3" s="233" customFormat="1" ht="15.75" x14ac:dyDescent="0.25">
      <c r="A76" s="230"/>
      <c r="B76" s="231"/>
      <c r="C76" s="235"/>
    </row>
    <row r="77" spans="1:3" s="233" customFormat="1" ht="15.75" x14ac:dyDescent="0.25">
      <c r="A77" s="234"/>
      <c r="B77" s="183"/>
      <c r="C77" s="235"/>
    </row>
    <row r="78" spans="1:3" s="233" customFormat="1" ht="15.75" x14ac:dyDescent="0.25">
      <c r="A78" s="230"/>
      <c r="B78" s="231"/>
      <c r="C78" s="235"/>
    </row>
    <row r="79" spans="1:3" s="233" customFormat="1" ht="15.75" x14ac:dyDescent="0.25">
      <c r="A79" s="234"/>
      <c r="B79" s="183"/>
      <c r="C79" s="235"/>
    </row>
    <row r="80" spans="1:3" s="233" customFormat="1" ht="15.75" x14ac:dyDescent="0.25">
      <c r="A80" s="230"/>
      <c r="B80" s="231"/>
      <c r="C80" s="235"/>
    </row>
    <row r="81" spans="1:3" s="233" customFormat="1" ht="15.75" x14ac:dyDescent="0.25">
      <c r="A81" s="234"/>
      <c r="B81" s="183"/>
      <c r="C81" s="235"/>
    </row>
    <row r="82" spans="1:3" s="233" customFormat="1" ht="15.75" x14ac:dyDescent="0.25">
      <c r="A82" s="230"/>
      <c r="B82" s="231"/>
      <c r="C82" s="235"/>
    </row>
    <row r="83" spans="1:3" s="233" customFormat="1" ht="15.75" x14ac:dyDescent="0.25">
      <c r="A83" s="234"/>
      <c r="B83" s="183"/>
      <c r="C83" s="235"/>
    </row>
    <row r="84" spans="1:3" s="233" customFormat="1" ht="15.75" x14ac:dyDescent="0.25">
      <c r="A84" s="230"/>
      <c r="B84" s="231"/>
      <c r="C84" s="235"/>
    </row>
    <row r="85" spans="1:3" s="233" customFormat="1" ht="15.75" x14ac:dyDescent="0.25">
      <c r="A85" s="234"/>
      <c r="B85" s="183"/>
      <c r="C85" s="235"/>
    </row>
    <row r="86" spans="1:3" s="233" customFormat="1" ht="15.75" x14ac:dyDescent="0.25">
      <c r="A86" s="230"/>
      <c r="B86" s="231"/>
      <c r="C86" s="235"/>
    </row>
    <row r="87" spans="1:3" s="233" customFormat="1" ht="15.75" x14ac:dyDescent="0.25">
      <c r="A87" s="231"/>
      <c r="B87" s="183"/>
      <c r="C87" s="235"/>
    </row>
    <row r="88" spans="1:3" s="233" customFormat="1" ht="15.75" x14ac:dyDescent="0.25">
      <c r="A88" s="230"/>
      <c r="B88" s="231"/>
      <c r="C88" s="235"/>
    </row>
    <row r="89" spans="1:3" s="233" customFormat="1" ht="15.75" x14ac:dyDescent="0.25">
      <c r="A89" s="234"/>
      <c r="B89" s="183"/>
      <c r="C89" s="235"/>
    </row>
    <row r="90" spans="1:3" s="233" customFormat="1" ht="15.75" x14ac:dyDescent="0.25">
      <c r="A90" s="230"/>
      <c r="B90" s="231"/>
      <c r="C90" s="235"/>
    </row>
    <row r="91" spans="1:3" s="233" customFormat="1" ht="15.75" x14ac:dyDescent="0.25">
      <c r="A91" s="231"/>
      <c r="B91" s="183"/>
      <c r="C91" s="232"/>
    </row>
  </sheetData>
  <pageMargins left="0.75" right="0.75" top="1" bottom="1" header="0.5" footer="0.5"/>
  <pageSetup orientation="portrait" r:id="rId1"/>
  <headerFooter alignWithMargins="0">
    <oddHeader xml:space="preserve">&amp;CSERVICE PROVIDER APPLICATION BUDGET WORKSHEETS
&amp;R
</oddHeader>
    <oddFooter>&amp;L&amp;F/&amp;A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sheetPr>
  <dimension ref="A1:AH52"/>
  <sheetViews>
    <sheetView zoomScaleNormal="100" workbookViewId="0">
      <pane xSplit="5" ySplit="10" topLeftCell="M11" activePane="bottomRight" state="frozen"/>
      <selection pane="topRight" activeCell="F1" sqref="F1"/>
      <selection pane="bottomLeft" activeCell="A10" sqref="A10"/>
      <selection pane="bottomRight" activeCell="Q3" sqref="Q3"/>
    </sheetView>
  </sheetViews>
  <sheetFormatPr defaultRowHeight="12.75" x14ac:dyDescent="0.2"/>
  <cols>
    <col min="1" max="1" width="23.5703125" customWidth="1"/>
    <col min="2" max="2" width="34" customWidth="1"/>
    <col min="3" max="3" width="11.28515625" customWidth="1"/>
    <col min="4" max="4" width="11.7109375" customWidth="1"/>
    <col min="5" max="5" width="12" customWidth="1"/>
    <col min="6" max="6" width="11.42578125" customWidth="1"/>
    <col min="11" max="11" width="11.42578125" customWidth="1"/>
    <col min="12" max="12" width="15.28515625" customWidth="1"/>
    <col min="14" max="14" width="11.28515625" bestFit="1" customWidth="1"/>
    <col min="15" max="15" width="12.42578125" customWidth="1"/>
    <col min="21" max="21" width="14.85546875" customWidth="1"/>
    <col min="23" max="23" width="10.28515625" customWidth="1"/>
    <col min="24" max="24" width="12" customWidth="1"/>
    <col min="25" max="26" width="8.85546875" customWidth="1"/>
    <col min="27" max="27" width="14" customWidth="1"/>
    <col min="28" max="28" width="9.140625" customWidth="1"/>
    <col min="29" max="29" width="11.28515625" customWidth="1"/>
    <col min="30" max="30" width="13.7109375" customWidth="1"/>
  </cols>
  <sheetData>
    <row r="1" spans="1:34" ht="15.75" x14ac:dyDescent="0.25">
      <c r="A1" s="172" t="s">
        <v>52</v>
      </c>
      <c r="B1" s="173"/>
      <c r="C1" s="165"/>
      <c r="D1" s="1"/>
      <c r="E1" s="1"/>
      <c r="F1" s="1"/>
      <c r="G1" s="1"/>
      <c r="H1" s="1"/>
      <c r="I1" s="1"/>
      <c r="J1" s="1"/>
      <c r="K1" s="1"/>
      <c r="L1" s="2"/>
      <c r="M1" s="1"/>
      <c r="N1" s="1"/>
      <c r="O1" s="2"/>
      <c r="P1" s="1"/>
      <c r="Q1" s="1"/>
      <c r="R1" s="1"/>
      <c r="S1" s="1"/>
      <c r="T1" s="1"/>
      <c r="U1" s="1"/>
      <c r="V1" s="1"/>
      <c r="W1" s="1"/>
      <c r="X1" s="1"/>
      <c r="Y1" s="1"/>
      <c r="Z1" s="1"/>
      <c r="AA1" s="1"/>
      <c r="AB1" s="1"/>
      <c r="AC1" s="1"/>
      <c r="AD1" s="2"/>
      <c r="AE1" s="1"/>
      <c r="AF1" s="1"/>
      <c r="AG1" s="1"/>
      <c r="AH1" s="3"/>
    </row>
    <row r="2" spans="1:34" ht="15.75" x14ac:dyDescent="0.25">
      <c r="A2" s="174" t="s">
        <v>53</v>
      </c>
      <c r="B2" s="175"/>
      <c r="C2" s="165"/>
      <c r="D2" s="1"/>
      <c r="E2" s="1"/>
      <c r="F2" s="1"/>
      <c r="G2" s="1"/>
      <c r="H2" s="1"/>
      <c r="I2" s="1"/>
      <c r="J2" s="1"/>
      <c r="K2" s="1"/>
      <c r="L2" s="2"/>
      <c r="M2" s="1"/>
      <c r="N2" s="1"/>
      <c r="O2" s="2"/>
      <c r="P2" s="1"/>
      <c r="Q2" s="1"/>
      <c r="R2" s="1"/>
      <c r="S2" s="1"/>
      <c r="T2" s="1"/>
      <c r="U2" s="1"/>
      <c r="V2" s="1"/>
      <c r="W2" s="1"/>
      <c r="X2" s="1"/>
      <c r="Y2" s="1"/>
      <c r="Z2" s="1"/>
      <c r="AA2" s="1"/>
      <c r="AB2" s="1"/>
      <c r="AC2" s="1"/>
      <c r="AD2" s="2"/>
      <c r="AE2" s="1"/>
      <c r="AF2" s="1"/>
      <c r="AG2" s="1"/>
      <c r="AH2" s="3"/>
    </row>
    <row r="3" spans="1:34" ht="33.75" customHeight="1" thickBot="1" x14ac:dyDescent="0.3">
      <c r="A3" s="176" t="s">
        <v>54</v>
      </c>
      <c r="B3" s="177"/>
      <c r="C3" s="165"/>
      <c r="D3" s="1"/>
      <c r="E3" s="1"/>
      <c r="F3" s="1"/>
      <c r="G3" s="1"/>
      <c r="H3" s="1"/>
      <c r="I3" s="1"/>
      <c r="J3" s="1"/>
      <c r="K3" s="1"/>
      <c r="L3" s="2"/>
      <c r="M3" s="1"/>
      <c r="N3" s="1"/>
      <c r="O3" s="2"/>
      <c r="P3" s="1"/>
      <c r="Q3" s="1"/>
      <c r="R3" s="1"/>
      <c r="S3" s="1"/>
      <c r="T3" s="1"/>
      <c r="U3" s="1"/>
      <c r="V3" s="1"/>
      <c r="W3" s="1"/>
      <c r="X3" s="1"/>
      <c r="Y3" s="1"/>
      <c r="Z3" s="1"/>
      <c r="AA3" s="1"/>
      <c r="AB3" s="1"/>
      <c r="AC3" s="1"/>
      <c r="AD3" s="2"/>
      <c r="AE3" s="1"/>
      <c r="AF3" s="1"/>
      <c r="AG3" s="1"/>
      <c r="AH3" s="3"/>
    </row>
    <row r="4" spans="1:34" ht="13.5" thickBot="1" x14ac:dyDescent="0.25">
      <c r="A4" s="166"/>
      <c r="B4" s="166"/>
      <c r="C4" s="165"/>
      <c r="D4" s="1"/>
      <c r="E4" s="1"/>
      <c r="F4" s="1"/>
      <c r="G4" s="1"/>
      <c r="H4" s="1"/>
      <c r="I4" s="1"/>
      <c r="J4" s="1"/>
      <c r="K4" s="1"/>
      <c r="L4" s="2"/>
      <c r="M4" s="1"/>
      <c r="N4" s="1"/>
      <c r="O4" s="2"/>
      <c r="P4" s="1"/>
      <c r="Q4" s="1"/>
      <c r="R4" s="1"/>
      <c r="S4" s="1"/>
      <c r="T4" s="1"/>
      <c r="U4" s="1"/>
      <c r="V4" s="1"/>
      <c r="W4" s="1"/>
      <c r="X4" s="1"/>
      <c r="Y4" s="1"/>
      <c r="Z4" s="1"/>
      <c r="AA4" s="1"/>
      <c r="AB4" s="1"/>
      <c r="AC4" s="1"/>
      <c r="AD4" s="2"/>
      <c r="AE4" s="1"/>
      <c r="AF4" s="1"/>
      <c r="AG4" s="1"/>
      <c r="AH4" s="3"/>
    </row>
    <row r="5" spans="1:34" ht="19.5" customHeight="1" thickBot="1" x14ac:dyDescent="0.3">
      <c r="A5" s="167" t="s">
        <v>55</v>
      </c>
      <c r="B5" s="202"/>
      <c r="C5" s="169"/>
      <c r="D5" s="170"/>
      <c r="E5" s="171"/>
      <c r="F5" s="1"/>
      <c r="G5" s="1"/>
      <c r="H5" s="1"/>
      <c r="I5" s="1"/>
      <c r="J5" s="1"/>
      <c r="K5" s="1"/>
      <c r="L5" s="2"/>
      <c r="M5" s="1"/>
      <c r="N5" s="1"/>
      <c r="O5" s="2"/>
      <c r="P5" s="1"/>
      <c r="Q5" s="1"/>
      <c r="R5" s="1"/>
      <c r="S5" s="1"/>
      <c r="T5" s="1"/>
      <c r="U5" s="1"/>
      <c r="V5" s="1"/>
      <c r="W5" s="1"/>
      <c r="X5" s="1"/>
      <c r="Y5" s="1"/>
      <c r="Z5" s="1"/>
      <c r="AA5" s="1"/>
      <c r="AB5" s="1"/>
      <c r="AC5" s="1"/>
      <c r="AD5" s="2"/>
      <c r="AE5" s="1"/>
      <c r="AF5" s="1"/>
      <c r="AG5" s="1"/>
      <c r="AH5" s="3"/>
    </row>
    <row r="6" spans="1:34" ht="27" customHeight="1" thickBot="1" x14ac:dyDescent="0.3">
      <c r="A6" s="168" t="s">
        <v>56</v>
      </c>
      <c r="B6" s="180"/>
      <c r="C6" s="181"/>
      <c r="D6" s="181"/>
      <c r="E6" s="182"/>
      <c r="F6" s="1"/>
      <c r="G6" s="1"/>
      <c r="H6" s="1"/>
      <c r="I6" s="1"/>
      <c r="J6" s="1"/>
      <c r="K6" s="1"/>
      <c r="L6" s="2"/>
      <c r="M6" s="1"/>
      <c r="N6" s="1"/>
      <c r="O6" s="2"/>
      <c r="P6" s="1"/>
      <c r="Q6" s="1"/>
      <c r="R6" s="1"/>
      <c r="S6" s="1"/>
      <c r="T6" s="1"/>
      <c r="U6" s="1"/>
      <c r="V6" s="1"/>
      <c r="W6" s="1"/>
      <c r="X6" s="1"/>
      <c r="Y6" s="1"/>
      <c r="Z6" s="1"/>
      <c r="AA6" s="1"/>
      <c r="AB6" s="1"/>
      <c r="AC6" s="1"/>
      <c r="AD6" s="2"/>
      <c r="AE6" s="1"/>
      <c r="AF6" s="1"/>
      <c r="AG6" s="1"/>
      <c r="AH6" s="3"/>
    </row>
    <row r="7" spans="1:34" x14ac:dyDescent="0.2">
      <c r="A7" s="1"/>
      <c r="B7" s="1"/>
      <c r="C7" s="1"/>
      <c r="D7" s="1"/>
      <c r="E7" s="1"/>
      <c r="F7" s="1"/>
      <c r="G7" s="1"/>
      <c r="H7" s="1"/>
      <c r="I7" s="1"/>
      <c r="J7" s="1"/>
      <c r="K7" s="1"/>
      <c r="L7" s="2"/>
      <c r="M7" s="1"/>
      <c r="N7" s="1"/>
      <c r="O7" s="2"/>
      <c r="P7" s="1"/>
      <c r="Q7" s="1"/>
      <c r="R7" s="1"/>
      <c r="S7" s="1"/>
      <c r="T7" s="1"/>
      <c r="U7" s="1"/>
      <c r="V7" s="1"/>
      <c r="W7" s="1"/>
      <c r="X7" s="1"/>
      <c r="Y7" s="1"/>
      <c r="Z7" s="1"/>
      <c r="AA7" s="1"/>
      <c r="AB7" s="1"/>
      <c r="AC7" s="1"/>
      <c r="AD7" s="2"/>
      <c r="AE7" s="1"/>
      <c r="AF7" s="1"/>
      <c r="AG7" s="1"/>
      <c r="AH7" s="3"/>
    </row>
    <row r="8" spans="1:34" ht="13.5" thickBot="1" x14ac:dyDescent="0.25">
      <c r="A8" s="1"/>
      <c r="B8" s="1"/>
      <c r="C8" s="1"/>
      <c r="D8" s="75" t="s">
        <v>57</v>
      </c>
      <c r="E8" s="1"/>
      <c r="F8" s="1"/>
      <c r="G8" s="1"/>
      <c r="H8" s="1"/>
      <c r="I8" s="1"/>
      <c r="J8" s="1"/>
      <c r="K8" s="1"/>
      <c r="L8" s="2"/>
      <c r="M8" s="1"/>
      <c r="N8" s="1"/>
      <c r="O8" s="2"/>
      <c r="P8" s="287" t="s">
        <v>58</v>
      </c>
      <c r="Q8" s="288"/>
      <c r="R8" s="286" t="s">
        <v>59</v>
      </c>
      <c r="S8" s="286"/>
      <c r="T8" s="286"/>
      <c r="U8" s="286" t="s">
        <v>60</v>
      </c>
      <c r="V8" s="286"/>
      <c r="W8" s="286"/>
      <c r="X8" s="286" t="s">
        <v>61</v>
      </c>
      <c r="Y8" s="286"/>
      <c r="Z8" s="286"/>
      <c r="AA8" s="286"/>
      <c r="AB8" s="286"/>
      <c r="AC8" s="286"/>
      <c r="AD8" s="286"/>
      <c r="AE8" s="286"/>
      <c r="AF8" s="286"/>
      <c r="AG8" s="1"/>
      <c r="AH8" s="3"/>
    </row>
    <row r="9" spans="1:34" ht="57" customHeight="1" thickBot="1" x14ac:dyDescent="0.25">
      <c r="A9" s="47"/>
      <c r="B9" s="1"/>
      <c r="C9" s="1"/>
      <c r="D9" s="74">
        <v>0.02</v>
      </c>
      <c r="E9" s="56"/>
      <c r="F9" s="1"/>
      <c r="G9" s="1"/>
      <c r="H9" s="1"/>
      <c r="I9" s="1"/>
      <c r="J9" s="1"/>
      <c r="K9" s="1"/>
      <c r="L9" s="59" t="s">
        <v>62</v>
      </c>
      <c r="M9" s="60"/>
      <c r="N9" s="61"/>
      <c r="O9" s="59" t="s">
        <v>63</v>
      </c>
      <c r="P9" s="60"/>
      <c r="Q9" s="61"/>
      <c r="R9" s="179" t="s">
        <v>64</v>
      </c>
      <c r="S9" s="63"/>
      <c r="T9" s="64"/>
      <c r="U9" s="179" t="s">
        <v>65</v>
      </c>
      <c r="V9" s="63"/>
      <c r="W9" s="64"/>
      <c r="X9" s="179"/>
      <c r="Y9" s="63"/>
      <c r="Z9" s="64"/>
      <c r="AA9" s="62" t="s">
        <v>66</v>
      </c>
      <c r="AB9" s="63"/>
      <c r="AC9" s="64"/>
      <c r="AD9" s="62" t="s">
        <v>67</v>
      </c>
      <c r="AE9" s="63"/>
      <c r="AF9" s="64"/>
      <c r="AG9" s="1"/>
      <c r="AH9" s="3"/>
    </row>
    <row r="10" spans="1:34" ht="48.75" thickBot="1" x14ac:dyDescent="0.25">
      <c r="A10" s="46" t="s">
        <v>68</v>
      </c>
      <c r="B10" s="5" t="s">
        <v>69</v>
      </c>
      <c r="C10" s="5" t="s">
        <v>70</v>
      </c>
      <c r="D10" s="5" t="s">
        <v>71</v>
      </c>
      <c r="E10" s="6" t="s">
        <v>72</v>
      </c>
      <c r="F10" s="43" t="s">
        <v>73</v>
      </c>
      <c r="G10" s="5" t="s">
        <v>74</v>
      </c>
      <c r="H10" s="5" t="s">
        <v>75</v>
      </c>
      <c r="I10" s="5" t="s">
        <v>76</v>
      </c>
      <c r="J10" s="57" t="s">
        <v>77</v>
      </c>
      <c r="K10" s="6" t="s">
        <v>78</v>
      </c>
      <c r="L10" s="7" t="s">
        <v>79</v>
      </c>
      <c r="M10" s="8" t="s">
        <v>80</v>
      </c>
      <c r="N10" s="9" t="s">
        <v>81</v>
      </c>
      <c r="O10" s="7" t="s">
        <v>79</v>
      </c>
      <c r="P10" s="8" t="s">
        <v>80</v>
      </c>
      <c r="Q10" s="9" t="s">
        <v>81</v>
      </c>
      <c r="R10" s="178" t="s">
        <v>79</v>
      </c>
      <c r="S10" s="11" t="s">
        <v>80</v>
      </c>
      <c r="T10" s="12" t="s">
        <v>81</v>
      </c>
      <c r="U10" s="178" t="s">
        <v>79</v>
      </c>
      <c r="V10" s="11" t="s">
        <v>80</v>
      </c>
      <c r="W10" s="12" t="s">
        <v>81</v>
      </c>
      <c r="X10" s="178" t="s">
        <v>79</v>
      </c>
      <c r="Y10" s="11" t="s">
        <v>80</v>
      </c>
      <c r="Z10" s="12" t="s">
        <v>81</v>
      </c>
      <c r="AA10" s="10" t="s">
        <v>79</v>
      </c>
      <c r="AB10" s="11" t="s">
        <v>80</v>
      </c>
      <c r="AC10" s="12" t="s">
        <v>81</v>
      </c>
      <c r="AD10" s="10" t="s">
        <v>79</v>
      </c>
      <c r="AE10" s="11" t="s">
        <v>80</v>
      </c>
      <c r="AF10" s="12" t="s">
        <v>81</v>
      </c>
      <c r="AG10" s="4"/>
      <c r="AH10" s="13" t="s">
        <v>82</v>
      </c>
    </row>
    <row r="11" spans="1:34" x14ac:dyDescent="0.2">
      <c r="A11" s="50" t="s">
        <v>83</v>
      </c>
      <c r="B11" s="50" t="s">
        <v>84</v>
      </c>
      <c r="C11" s="69">
        <v>5000</v>
      </c>
      <c r="D11" s="70">
        <f t="shared" ref="D11:D35" si="0">C11*D$9</f>
        <v>100</v>
      </c>
      <c r="E11" s="71">
        <f t="shared" ref="E11:E28" si="1">C11+D11</f>
        <v>5100</v>
      </c>
      <c r="F11" s="15">
        <f>52*40</f>
        <v>2080</v>
      </c>
      <c r="G11" s="51">
        <v>88</v>
      </c>
      <c r="H11" s="51">
        <v>170</v>
      </c>
      <c r="I11" s="51">
        <v>120</v>
      </c>
      <c r="J11" s="15">
        <v>120</v>
      </c>
      <c r="K11" s="16">
        <f>F11-SUM(G11:J11)</f>
        <v>1582</v>
      </c>
      <c r="L11" s="66">
        <v>1</v>
      </c>
      <c r="M11" s="67">
        <f>L11*$K11</f>
        <v>1582</v>
      </c>
      <c r="N11" s="68">
        <f>(M11/$K11)*$E11</f>
        <v>5100</v>
      </c>
      <c r="O11" s="53">
        <v>0</v>
      </c>
      <c r="P11" s="16">
        <f>O11*$K11</f>
        <v>0</v>
      </c>
      <c r="Q11" s="17">
        <f>(P11/$K11)*$E11</f>
        <v>0</v>
      </c>
      <c r="R11" s="18">
        <v>0</v>
      </c>
      <c r="S11" s="16">
        <f>R11*$K11</f>
        <v>0</v>
      </c>
      <c r="T11" s="17">
        <f>R11*$E11</f>
        <v>0</v>
      </c>
      <c r="U11" s="53">
        <v>0</v>
      </c>
      <c r="V11" s="16">
        <f>U11*$K11</f>
        <v>0</v>
      </c>
      <c r="W11" s="17">
        <f>U11*$E11</f>
        <v>0</v>
      </c>
      <c r="X11" s="18">
        <v>0</v>
      </c>
      <c r="Y11" s="16">
        <f>X11*$K11</f>
        <v>0</v>
      </c>
      <c r="Z11" s="17">
        <f>X11*$E11</f>
        <v>0</v>
      </c>
      <c r="AA11" s="53">
        <v>0</v>
      </c>
      <c r="AB11" s="16">
        <f>AA11*$K11</f>
        <v>0</v>
      </c>
      <c r="AC11" s="17">
        <f>AA11*$E11</f>
        <v>0</v>
      </c>
      <c r="AD11" s="53">
        <v>0</v>
      </c>
      <c r="AE11" s="16">
        <f>AD11*$K11</f>
        <v>0</v>
      </c>
      <c r="AF11" s="17">
        <f>AD11*$E11</f>
        <v>0</v>
      </c>
      <c r="AG11" s="1"/>
      <c r="AH11" s="19">
        <f>L11+O11+R11+U11+X11+AA11+AD11</f>
        <v>1</v>
      </c>
    </row>
    <row r="12" spans="1:34" x14ac:dyDescent="0.2">
      <c r="A12" s="50" t="s">
        <v>83</v>
      </c>
      <c r="B12" s="50" t="s">
        <v>84</v>
      </c>
      <c r="C12" s="50">
        <v>1</v>
      </c>
      <c r="D12" s="14">
        <f t="shared" si="0"/>
        <v>0.02</v>
      </c>
      <c r="E12" s="20">
        <f t="shared" si="1"/>
        <v>1.02</v>
      </c>
      <c r="F12" s="15">
        <f t="shared" ref="F12:F36" si="2">52*40</f>
        <v>2080</v>
      </c>
      <c r="G12" s="51">
        <v>88</v>
      </c>
      <c r="H12" s="51">
        <v>170</v>
      </c>
      <c r="I12" s="51">
        <v>120</v>
      </c>
      <c r="J12" s="15">
        <v>120</v>
      </c>
      <c r="K12" s="16">
        <f t="shared" ref="K12:K36" si="3">F12-SUM(G12:J12)</f>
        <v>1582</v>
      </c>
      <c r="L12" s="52">
        <v>0</v>
      </c>
      <c r="M12" s="16">
        <f>L12*$K12</f>
        <v>0</v>
      </c>
      <c r="N12" s="20">
        <f>(M12/$K12)*$E12</f>
        <v>0</v>
      </c>
      <c r="O12" s="53">
        <v>0</v>
      </c>
      <c r="P12" s="16">
        <f>O12*$K12</f>
        <v>0</v>
      </c>
      <c r="Q12" s="20">
        <f>(P12/$K12)*$E12</f>
        <v>0</v>
      </c>
      <c r="R12" s="18">
        <v>0</v>
      </c>
      <c r="S12" s="16">
        <f>R12*$K12</f>
        <v>0</v>
      </c>
      <c r="T12" s="20">
        <f t="shared" ref="T12:T36" si="4">R12*$E12</f>
        <v>0</v>
      </c>
      <c r="U12" s="53">
        <v>0</v>
      </c>
      <c r="V12" s="16">
        <f>U12*$K12</f>
        <v>0</v>
      </c>
      <c r="W12" s="20">
        <f t="shared" ref="W12:W36" si="5">U12*$E12</f>
        <v>0</v>
      </c>
      <c r="X12" s="18">
        <v>0</v>
      </c>
      <c r="Y12" s="16">
        <f>X12*$K12</f>
        <v>0</v>
      </c>
      <c r="Z12" s="20">
        <f t="shared" ref="Z12:Z36" si="6">X12*$E12</f>
        <v>0</v>
      </c>
      <c r="AA12" s="53">
        <v>0</v>
      </c>
      <c r="AB12" s="16">
        <f>AA12*$K12</f>
        <v>0</v>
      </c>
      <c r="AC12" s="20">
        <f t="shared" ref="AC12:AC36" si="7">AA12*$E12</f>
        <v>0</v>
      </c>
      <c r="AD12" s="53">
        <v>0</v>
      </c>
      <c r="AE12" s="16">
        <f>AD12*$K12</f>
        <v>0</v>
      </c>
      <c r="AF12" s="20">
        <f t="shared" ref="AF12:AF36" si="8">AD12*$E12</f>
        <v>0</v>
      </c>
      <c r="AG12" s="1"/>
      <c r="AH12" s="19">
        <f t="shared" ref="AH12:AH36" si="9">L12+O12+R12+U12+X12+AA12+AD12</f>
        <v>0</v>
      </c>
    </row>
    <row r="13" spans="1:34" x14ac:dyDescent="0.2">
      <c r="A13" s="50" t="s">
        <v>83</v>
      </c>
      <c r="B13" s="50" t="s">
        <v>84</v>
      </c>
      <c r="C13" s="50">
        <v>1</v>
      </c>
      <c r="D13" s="14">
        <f t="shared" si="0"/>
        <v>0.02</v>
      </c>
      <c r="E13" s="20">
        <f t="shared" si="1"/>
        <v>1.02</v>
      </c>
      <c r="F13" s="15">
        <f t="shared" si="2"/>
        <v>2080</v>
      </c>
      <c r="G13" s="51">
        <v>88</v>
      </c>
      <c r="H13" s="51">
        <v>170</v>
      </c>
      <c r="I13" s="51">
        <v>120</v>
      </c>
      <c r="J13" s="15">
        <v>120</v>
      </c>
      <c r="K13" s="16">
        <f t="shared" si="3"/>
        <v>1582</v>
      </c>
      <c r="L13" s="52">
        <v>0</v>
      </c>
      <c r="M13" s="16">
        <f>L13*$K13</f>
        <v>0</v>
      </c>
      <c r="N13" s="20">
        <f>(M13/$K13)*$E13</f>
        <v>0</v>
      </c>
      <c r="O13" s="53">
        <v>0</v>
      </c>
      <c r="P13" s="16">
        <f>O13*$K13</f>
        <v>0</v>
      </c>
      <c r="Q13" s="20">
        <f>(P13/$K13)*$E13</f>
        <v>0</v>
      </c>
      <c r="R13" s="18">
        <v>0</v>
      </c>
      <c r="S13" s="16">
        <f>R13*$K13</f>
        <v>0</v>
      </c>
      <c r="T13" s="20">
        <f t="shared" si="4"/>
        <v>0</v>
      </c>
      <c r="U13" s="53">
        <v>0</v>
      </c>
      <c r="V13" s="16">
        <f>U13*$K13</f>
        <v>0</v>
      </c>
      <c r="W13" s="20">
        <f t="shared" si="5"/>
        <v>0</v>
      </c>
      <c r="X13" s="18">
        <v>0</v>
      </c>
      <c r="Y13" s="16">
        <f>X13*$K13</f>
        <v>0</v>
      </c>
      <c r="Z13" s="20">
        <f t="shared" si="6"/>
        <v>0</v>
      </c>
      <c r="AA13" s="53">
        <v>0</v>
      </c>
      <c r="AB13" s="16">
        <f>AA13*$K13</f>
        <v>0</v>
      </c>
      <c r="AC13" s="20">
        <f t="shared" si="7"/>
        <v>0</v>
      </c>
      <c r="AD13" s="53">
        <v>0</v>
      </c>
      <c r="AE13" s="16">
        <f>AD13*$K13</f>
        <v>0</v>
      </c>
      <c r="AF13" s="20">
        <f t="shared" si="8"/>
        <v>0</v>
      </c>
      <c r="AG13" s="1"/>
      <c r="AH13" s="19">
        <f t="shared" si="9"/>
        <v>0</v>
      </c>
    </row>
    <row r="14" spans="1:34" x14ac:dyDescent="0.2">
      <c r="A14" s="50" t="s">
        <v>83</v>
      </c>
      <c r="B14" s="50" t="s">
        <v>84</v>
      </c>
      <c r="C14" s="50">
        <v>1</v>
      </c>
      <c r="D14" s="14">
        <f t="shared" si="0"/>
        <v>0.02</v>
      </c>
      <c r="E14" s="20">
        <f t="shared" si="1"/>
        <v>1.02</v>
      </c>
      <c r="F14" s="15">
        <f t="shared" si="2"/>
        <v>2080</v>
      </c>
      <c r="G14" s="51">
        <v>88</v>
      </c>
      <c r="H14" s="51">
        <v>170</v>
      </c>
      <c r="I14" s="51">
        <v>120</v>
      </c>
      <c r="J14" s="15">
        <v>120</v>
      </c>
      <c r="K14" s="16">
        <f t="shared" si="3"/>
        <v>1582</v>
      </c>
      <c r="L14" s="52">
        <v>0</v>
      </c>
      <c r="M14" s="16">
        <f t="shared" ref="M14:M36" si="10">L14*$K14</f>
        <v>0</v>
      </c>
      <c r="N14" s="20">
        <f t="shared" ref="N14:N36" si="11">(M14/$K14)*$E14</f>
        <v>0</v>
      </c>
      <c r="O14" s="53">
        <v>0</v>
      </c>
      <c r="P14" s="16">
        <f t="shared" ref="P14:P36" si="12">O14*$K14</f>
        <v>0</v>
      </c>
      <c r="Q14" s="20">
        <f t="shared" ref="Q14:Q36" si="13">(P14/$K14)*$E14</f>
        <v>0</v>
      </c>
      <c r="R14" s="18">
        <v>0</v>
      </c>
      <c r="S14" s="16">
        <f t="shared" ref="S14:S36" si="14">R14*$K14</f>
        <v>0</v>
      </c>
      <c r="T14" s="20">
        <f t="shared" si="4"/>
        <v>0</v>
      </c>
      <c r="U14" s="53">
        <v>0</v>
      </c>
      <c r="V14" s="16">
        <f t="shared" ref="V14:V36" si="15">U14*$K14</f>
        <v>0</v>
      </c>
      <c r="W14" s="20">
        <f t="shared" si="5"/>
        <v>0</v>
      </c>
      <c r="X14" s="18">
        <v>0</v>
      </c>
      <c r="Y14" s="16">
        <f t="shared" ref="Y14:Y36" si="16">X14*$K14</f>
        <v>0</v>
      </c>
      <c r="Z14" s="20">
        <f t="shared" si="6"/>
        <v>0</v>
      </c>
      <c r="AA14" s="53">
        <v>0</v>
      </c>
      <c r="AB14" s="16">
        <f t="shared" ref="AB14:AB36" si="17">AA14*$K14</f>
        <v>0</v>
      </c>
      <c r="AC14" s="20">
        <f t="shared" si="7"/>
        <v>0</v>
      </c>
      <c r="AD14" s="53">
        <v>0</v>
      </c>
      <c r="AE14" s="16">
        <f t="shared" ref="AE14:AE36" si="18">AD14*$K14</f>
        <v>0</v>
      </c>
      <c r="AF14" s="20">
        <f t="shared" si="8"/>
        <v>0</v>
      </c>
      <c r="AG14" s="1"/>
      <c r="AH14" s="19">
        <f t="shared" si="9"/>
        <v>0</v>
      </c>
    </row>
    <row r="15" spans="1:34" x14ac:dyDescent="0.2">
      <c r="A15" s="50" t="s">
        <v>83</v>
      </c>
      <c r="B15" s="50" t="s">
        <v>84</v>
      </c>
      <c r="C15" s="50">
        <v>1</v>
      </c>
      <c r="D15" s="14">
        <f t="shared" si="0"/>
        <v>0.02</v>
      </c>
      <c r="E15" s="20">
        <f t="shared" si="1"/>
        <v>1.02</v>
      </c>
      <c r="F15" s="15">
        <f t="shared" si="2"/>
        <v>2080</v>
      </c>
      <c r="G15" s="51">
        <v>88</v>
      </c>
      <c r="H15" s="51">
        <v>170</v>
      </c>
      <c r="I15" s="51">
        <v>120</v>
      </c>
      <c r="J15" s="15">
        <v>120</v>
      </c>
      <c r="K15" s="16">
        <f t="shared" si="3"/>
        <v>1582</v>
      </c>
      <c r="L15" s="52">
        <v>0</v>
      </c>
      <c r="M15" s="16">
        <f t="shared" si="10"/>
        <v>0</v>
      </c>
      <c r="N15" s="20">
        <f t="shared" si="11"/>
        <v>0</v>
      </c>
      <c r="O15" s="53">
        <v>0</v>
      </c>
      <c r="P15" s="16">
        <f t="shared" si="12"/>
        <v>0</v>
      </c>
      <c r="Q15" s="20">
        <f t="shared" si="13"/>
        <v>0</v>
      </c>
      <c r="R15" s="18">
        <v>0</v>
      </c>
      <c r="S15" s="16">
        <f t="shared" si="14"/>
        <v>0</v>
      </c>
      <c r="T15" s="20">
        <f t="shared" si="4"/>
        <v>0</v>
      </c>
      <c r="U15" s="53">
        <v>0</v>
      </c>
      <c r="V15" s="16">
        <f t="shared" si="15"/>
        <v>0</v>
      </c>
      <c r="W15" s="20">
        <f t="shared" si="5"/>
        <v>0</v>
      </c>
      <c r="X15" s="18">
        <v>0</v>
      </c>
      <c r="Y15" s="16">
        <f t="shared" si="16"/>
        <v>0</v>
      </c>
      <c r="Z15" s="20">
        <f t="shared" si="6"/>
        <v>0</v>
      </c>
      <c r="AA15" s="53">
        <v>0</v>
      </c>
      <c r="AB15" s="16">
        <f t="shared" si="17"/>
        <v>0</v>
      </c>
      <c r="AC15" s="20">
        <f t="shared" si="7"/>
        <v>0</v>
      </c>
      <c r="AD15" s="53">
        <v>0</v>
      </c>
      <c r="AE15" s="16">
        <f t="shared" si="18"/>
        <v>0</v>
      </c>
      <c r="AF15" s="20">
        <f t="shared" si="8"/>
        <v>0</v>
      </c>
      <c r="AG15" s="1"/>
      <c r="AH15" s="19">
        <f t="shared" si="9"/>
        <v>0</v>
      </c>
    </row>
    <row r="16" spans="1:34" x14ac:dyDescent="0.2">
      <c r="A16" s="50" t="s">
        <v>83</v>
      </c>
      <c r="B16" s="50" t="s">
        <v>84</v>
      </c>
      <c r="C16" s="50">
        <v>1</v>
      </c>
      <c r="D16" s="14">
        <f t="shared" si="0"/>
        <v>0.02</v>
      </c>
      <c r="E16" s="20">
        <f t="shared" si="1"/>
        <v>1.02</v>
      </c>
      <c r="F16" s="15">
        <f t="shared" si="2"/>
        <v>2080</v>
      </c>
      <c r="G16" s="51">
        <v>88</v>
      </c>
      <c r="H16" s="51">
        <v>170</v>
      </c>
      <c r="I16" s="51">
        <v>120</v>
      </c>
      <c r="J16" s="15">
        <v>120</v>
      </c>
      <c r="K16" s="16">
        <f t="shared" si="3"/>
        <v>1582</v>
      </c>
      <c r="L16" s="52">
        <v>0</v>
      </c>
      <c r="M16" s="16">
        <f t="shared" si="10"/>
        <v>0</v>
      </c>
      <c r="N16" s="20">
        <f t="shared" si="11"/>
        <v>0</v>
      </c>
      <c r="O16" s="53">
        <v>0</v>
      </c>
      <c r="P16" s="16">
        <f t="shared" si="12"/>
        <v>0</v>
      </c>
      <c r="Q16" s="20">
        <f t="shared" si="13"/>
        <v>0</v>
      </c>
      <c r="R16" s="18">
        <v>0</v>
      </c>
      <c r="S16" s="16">
        <f t="shared" si="14"/>
        <v>0</v>
      </c>
      <c r="T16" s="20">
        <f t="shared" si="4"/>
        <v>0</v>
      </c>
      <c r="U16" s="53">
        <v>0</v>
      </c>
      <c r="V16" s="16">
        <f t="shared" si="15"/>
        <v>0</v>
      </c>
      <c r="W16" s="20">
        <f t="shared" si="5"/>
        <v>0</v>
      </c>
      <c r="X16" s="18">
        <v>0</v>
      </c>
      <c r="Y16" s="16">
        <f t="shared" si="16"/>
        <v>0</v>
      </c>
      <c r="Z16" s="20">
        <f t="shared" si="6"/>
        <v>0</v>
      </c>
      <c r="AA16" s="53">
        <v>0</v>
      </c>
      <c r="AB16" s="16">
        <f t="shared" si="17"/>
        <v>0</v>
      </c>
      <c r="AC16" s="20">
        <f t="shared" si="7"/>
        <v>0</v>
      </c>
      <c r="AD16" s="53">
        <v>0</v>
      </c>
      <c r="AE16" s="16">
        <f t="shared" si="18"/>
        <v>0</v>
      </c>
      <c r="AF16" s="20">
        <f t="shared" si="8"/>
        <v>0</v>
      </c>
      <c r="AG16" s="1"/>
      <c r="AH16" s="19">
        <f t="shared" si="9"/>
        <v>0</v>
      </c>
    </row>
    <row r="17" spans="1:34" x14ac:dyDescent="0.2">
      <c r="A17" s="50" t="s">
        <v>83</v>
      </c>
      <c r="B17" s="50" t="s">
        <v>84</v>
      </c>
      <c r="C17" s="50">
        <v>1</v>
      </c>
      <c r="D17" s="14">
        <f t="shared" si="0"/>
        <v>0.02</v>
      </c>
      <c r="E17" s="20">
        <f t="shared" si="1"/>
        <v>1.02</v>
      </c>
      <c r="F17" s="15">
        <f t="shared" si="2"/>
        <v>2080</v>
      </c>
      <c r="G17" s="51">
        <v>88</v>
      </c>
      <c r="H17" s="51">
        <v>170</v>
      </c>
      <c r="I17" s="51">
        <v>120</v>
      </c>
      <c r="J17" s="15">
        <v>120</v>
      </c>
      <c r="K17" s="16">
        <f t="shared" si="3"/>
        <v>1582</v>
      </c>
      <c r="L17" s="52">
        <v>0</v>
      </c>
      <c r="M17" s="16">
        <f t="shared" si="10"/>
        <v>0</v>
      </c>
      <c r="N17" s="20">
        <f t="shared" si="11"/>
        <v>0</v>
      </c>
      <c r="O17" s="53">
        <v>0</v>
      </c>
      <c r="P17" s="16">
        <f t="shared" si="12"/>
        <v>0</v>
      </c>
      <c r="Q17" s="20">
        <f t="shared" si="13"/>
        <v>0</v>
      </c>
      <c r="R17" s="18">
        <v>0</v>
      </c>
      <c r="S17" s="16">
        <f t="shared" si="14"/>
        <v>0</v>
      </c>
      <c r="T17" s="20">
        <f t="shared" si="4"/>
        <v>0</v>
      </c>
      <c r="U17" s="53">
        <v>0</v>
      </c>
      <c r="V17" s="16">
        <f t="shared" si="15"/>
        <v>0</v>
      </c>
      <c r="W17" s="20">
        <f t="shared" si="5"/>
        <v>0</v>
      </c>
      <c r="X17" s="18">
        <v>0</v>
      </c>
      <c r="Y17" s="16">
        <f t="shared" si="16"/>
        <v>0</v>
      </c>
      <c r="Z17" s="20">
        <f t="shared" si="6"/>
        <v>0</v>
      </c>
      <c r="AA17" s="53">
        <v>0</v>
      </c>
      <c r="AB17" s="16">
        <f t="shared" si="17"/>
        <v>0</v>
      </c>
      <c r="AC17" s="20">
        <f t="shared" si="7"/>
        <v>0</v>
      </c>
      <c r="AD17" s="53">
        <v>0</v>
      </c>
      <c r="AE17" s="16">
        <f t="shared" si="18"/>
        <v>0</v>
      </c>
      <c r="AF17" s="20">
        <f t="shared" si="8"/>
        <v>0</v>
      </c>
      <c r="AG17" s="1"/>
      <c r="AH17" s="19">
        <f t="shared" si="9"/>
        <v>0</v>
      </c>
    </row>
    <row r="18" spans="1:34" x14ac:dyDescent="0.2">
      <c r="A18" s="50" t="s">
        <v>83</v>
      </c>
      <c r="B18" s="50" t="s">
        <v>84</v>
      </c>
      <c r="C18" s="50">
        <v>1</v>
      </c>
      <c r="D18" s="14">
        <f t="shared" si="0"/>
        <v>0.02</v>
      </c>
      <c r="E18" s="20">
        <f t="shared" si="1"/>
        <v>1.02</v>
      </c>
      <c r="F18" s="15">
        <f t="shared" si="2"/>
        <v>2080</v>
      </c>
      <c r="G18" s="51">
        <v>88</v>
      </c>
      <c r="H18" s="51">
        <v>170</v>
      </c>
      <c r="I18" s="51">
        <v>120</v>
      </c>
      <c r="J18" s="15">
        <v>120</v>
      </c>
      <c r="K18" s="16">
        <f t="shared" si="3"/>
        <v>1582</v>
      </c>
      <c r="L18" s="52">
        <v>0</v>
      </c>
      <c r="M18" s="16">
        <f t="shared" si="10"/>
        <v>0</v>
      </c>
      <c r="N18" s="20">
        <f t="shared" si="11"/>
        <v>0</v>
      </c>
      <c r="O18" s="53">
        <v>0</v>
      </c>
      <c r="P18" s="16">
        <f t="shared" si="12"/>
        <v>0</v>
      </c>
      <c r="Q18" s="20">
        <f t="shared" si="13"/>
        <v>0</v>
      </c>
      <c r="R18" s="18">
        <v>0</v>
      </c>
      <c r="S18" s="16">
        <f t="shared" si="14"/>
        <v>0</v>
      </c>
      <c r="T18" s="20">
        <f t="shared" si="4"/>
        <v>0</v>
      </c>
      <c r="U18" s="53">
        <v>0</v>
      </c>
      <c r="V18" s="16">
        <f t="shared" si="15"/>
        <v>0</v>
      </c>
      <c r="W18" s="20">
        <f t="shared" si="5"/>
        <v>0</v>
      </c>
      <c r="X18" s="18">
        <v>0</v>
      </c>
      <c r="Y18" s="16">
        <f t="shared" si="16"/>
        <v>0</v>
      </c>
      <c r="Z18" s="20">
        <f t="shared" si="6"/>
        <v>0</v>
      </c>
      <c r="AA18" s="53">
        <v>0</v>
      </c>
      <c r="AB18" s="16">
        <f t="shared" si="17"/>
        <v>0</v>
      </c>
      <c r="AC18" s="20">
        <f t="shared" si="7"/>
        <v>0</v>
      </c>
      <c r="AD18" s="53">
        <v>0</v>
      </c>
      <c r="AE18" s="16">
        <f t="shared" si="18"/>
        <v>0</v>
      </c>
      <c r="AF18" s="20">
        <f t="shared" si="8"/>
        <v>0</v>
      </c>
      <c r="AG18" s="1"/>
      <c r="AH18" s="19">
        <f t="shared" si="9"/>
        <v>0</v>
      </c>
    </row>
    <row r="19" spans="1:34" x14ac:dyDescent="0.2">
      <c r="A19" s="50" t="s">
        <v>83</v>
      </c>
      <c r="B19" s="50" t="s">
        <v>84</v>
      </c>
      <c r="C19" s="50">
        <v>1</v>
      </c>
      <c r="D19" s="14">
        <f t="shared" si="0"/>
        <v>0.02</v>
      </c>
      <c r="E19" s="20">
        <f t="shared" si="1"/>
        <v>1.02</v>
      </c>
      <c r="F19" s="15">
        <f t="shared" si="2"/>
        <v>2080</v>
      </c>
      <c r="G19" s="51">
        <v>88</v>
      </c>
      <c r="H19" s="51">
        <v>170</v>
      </c>
      <c r="I19" s="51">
        <v>120</v>
      </c>
      <c r="J19" s="15">
        <v>120</v>
      </c>
      <c r="K19" s="16">
        <f t="shared" si="3"/>
        <v>1582</v>
      </c>
      <c r="L19" s="52">
        <v>0</v>
      </c>
      <c r="M19" s="16">
        <f t="shared" si="10"/>
        <v>0</v>
      </c>
      <c r="N19" s="20">
        <f t="shared" si="11"/>
        <v>0</v>
      </c>
      <c r="O19" s="53">
        <v>0</v>
      </c>
      <c r="P19" s="16">
        <f t="shared" si="12"/>
        <v>0</v>
      </c>
      <c r="Q19" s="20">
        <f t="shared" si="13"/>
        <v>0</v>
      </c>
      <c r="R19" s="18">
        <v>0</v>
      </c>
      <c r="S19" s="16">
        <f t="shared" si="14"/>
        <v>0</v>
      </c>
      <c r="T19" s="20">
        <f t="shared" si="4"/>
        <v>0</v>
      </c>
      <c r="U19" s="53">
        <v>0</v>
      </c>
      <c r="V19" s="16">
        <f t="shared" si="15"/>
        <v>0</v>
      </c>
      <c r="W19" s="20">
        <f t="shared" si="5"/>
        <v>0</v>
      </c>
      <c r="X19" s="18">
        <v>0</v>
      </c>
      <c r="Y19" s="16">
        <f t="shared" si="16"/>
        <v>0</v>
      </c>
      <c r="Z19" s="20">
        <f t="shared" si="6"/>
        <v>0</v>
      </c>
      <c r="AA19" s="53">
        <v>0</v>
      </c>
      <c r="AB19" s="16">
        <f t="shared" si="17"/>
        <v>0</v>
      </c>
      <c r="AC19" s="20">
        <f t="shared" si="7"/>
        <v>0</v>
      </c>
      <c r="AD19" s="53">
        <v>0</v>
      </c>
      <c r="AE19" s="16">
        <f t="shared" si="18"/>
        <v>0</v>
      </c>
      <c r="AF19" s="20">
        <f t="shared" si="8"/>
        <v>0</v>
      </c>
      <c r="AG19" s="1"/>
      <c r="AH19" s="19">
        <f t="shared" si="9"/>
        <v>0</v>
      </c>
    </row>
    <row r="20" spans="1:34" x14ac:dyDescent="0.2">
      <c r="A20" s="50" t="s">
        <v>83</v>
      </c>
      <c r="B20" s="50" t="s">
        <v>84</v>
      </c>
      <c r="C20" s="50">
        <v>1</v>
      </c>
      <c r="D20" s="14">
        <f t="shared" si="0"/>
        <v>0.02</v>
      </c>
      <c r="E20" s="20">
        <f t="shared" si="1"/>
        <v>1.02</v>
      </c>
      <c r="F20" s="15">
        <f t="shared" si="2"/>
        <v>2080</v>
      </c>
      <c r="G20" s="51">
        <v>88</v>
      </c>
      <c r="H20" s="51">
        <v>170</v>
      </c>
      <c r="I20" s="51">
        <v>120</v>
      </c>
      <c r="J20" s="15">
        <v>120</v>
      </c>
      <c r="K20" s="16">
        <f t="shared" si="3"/>
        <v>1582</v>
      </c>
      <c r="L20" s="52">
        <v>0</v>
      </c>
      <c r="M20" s="16">
        <f t="shared" si="10"/>
        <v>0</v>
      </c>
      <c r="N20" s="20">
        <f t="shared" si="11"/>
        <v>0</v>
      </c>
      <c r="O20" s="53">
        <v>0</v>
      </c>
      <c r="P20" s="16">
        <f t="shared" si="12"/>
        <v>0</v>
      </c>
      <c r="Q20" s="20">
        <f t="shared" si="13"/>
        <v>0</v>
      </c>
      <c r="R20" s="18">
        <v>0</v>
      </c>
      <c r="S20" s="16">
        <f t="shared" si="14"/>
        <v>0</v>
      </c>
      <c r="T20" s="20">
        <f t="shared" si="4"/>
        <v>0</v>
      </c>
      <c r="U20" s="53">
        <v>0</v>
      </c>
      <c r="V20" s="16">
        <f t="shared" si="15"/>
        <v>0</v>
      </c>
      <c r="W20" s="20">
        <f t="shared" si="5"/>
        <v>0</v>
      </c>
      <c r="X20" s="18">
        <v>0</v>
      </c>
      <c r="Y20" s="16">
        <f t="shared" si="16"/>
        <v>0</v>
      </c>
      <c r="Z20" s="20">
        <f t="shared" si="6"/>
        <v>0</v>
      </c>
      <c r="AA20" s="53">
        <v>0</v>
      </c>
      <c r="AB20" s="16">
        <f t="shared" si="17"/>
        <v>0</v>
      </c>
      <c r="AC20" s="20">
        <f t="shared" si="7"/>
        <v>0</v>
      </c>
      <c r="AD20" s="53">
        <v>0</v>
      </c>
      <c r="AE20" s="16">
        <f t="shared" si="18"/>
        <v>0</v>
      </c>
      <c r="AF20" s="20">
        <f t="shared" si="8"/>
        <v>0</v>
      </c>
      <c r="AG20" s="1"/>
      <c r="AH20" s="19">
        <f t="shared" si="9"/>
        <v>0</v>
      </c>
    </row>
    <row r="21" spans="1:34" x14ac:dyDescent="0.2">
      <c r="A21" s="50" t="s">
        <v>83</v>
      </c>
      <c r="B21" s="50" t="s">
        <v>84</v>
      </c>
      <c r="C21" s="50">
        <v>1</v>
      </c>
      <c r="D21" s="14">
        <f t="shared" si="0"/>
        <v>0.02</v>
      </c>
      <c r="E21" s="20">
        <f>C21+D21</f>
        <v>1.02</v>
      </c>
      <c r="F21" s="15">
        <f t="shared" si="2"/>
        <v>2080</v>
      </c>
      <c r="G21" s="51">
        <v>88</v>
      </c>
      <c r="H21" s="51">
        <v>170</v>
      </c>
      <c r="I21" s="51">
        <v>120</v>
      </c>
      <c r="J21" s="15">
        <v>120</v>
      </c>
      <c r="K21" s="16">
        <f t="shared" si="3"/>
        <v>1582</v>
      </c>
      <c r="L21" s="52">
        <v>0</v>
      </c>
      <c r="M21" s="16">
        <f t="shared" si="10"/>
        <v>0</v>
      </c>
      <c r="N21" s="20">
        <f t="shared" si="11"/>
        <v>0</v>
      </c>
      <c r="O21" s="53">
        <v>0</v>
      </c>
      <c r="P21" s="16">
        <f t="shared" si="12"/>
        <v>0</v>
      </c>
      <c r="Q21" s="20">
        <f t="shared" si="13"/>
        <v>0</v>
      </c>
      <c r="R21" s="18">
        <v>0</v>
      </c>
      <c r="S21" s="16">
        <f t="shared" si="14"/>
        <v>0</v>
      </c>
      <c r="T21" s="20">
        <f t="shared" si="4"/>
        <v>0</v>
      </c>
      <c r="U21" s="53">
        <v>0</v>
      </c>
      <c r="V21" s="16">
        <f t="shared" si="15"/>
        <v>0</v>
      </c>
      <c r="W21" s="20">
        <f t="shared" si="5"/>
        <v>0</v>
      </c>
      <c r="X21" s="18">
        <v>0</v>
      </c>
      <c r="Y21" s="16">
        <f t="shared" si="16"/>
        <v>0</v>
      </c>
      <c r="Z21" s="20">
        <f t="shared" si="6"/>
        <v>0</v>
      </c>
      <c r="AA21" s="53">
        <v>0</v>
      </c>
      <c r="AB21" s="16">
        <f t="shared" si="17"/>
        <v>0</v>
      </c>
      <c r="AC21" s="20">
        <f t="shared" si="7"/>
        <v>0</v>
      </c>
      <c r="AD21" s="53">
        <v>0</v>
      </c>
      <c r="AE21" s="16">
        <f t="shared" si="18"/>
        <v>0</v>
      </c>
      <c r="AF21" s="20">
        <f t="shared" si="8"/>
        <v>0</v>
      </c>
      <c r="AG21" s="1"/>
      <c r="AH21" s="19">
        <f t="shared" si="9"/>
        <v>0</v>
      </c>
    </row>
    <row r="22" spans="1:34" x14ac:dyDescent="0.2">
      <c r="A22" s="50" t="s">
        <v>83</v>
      </c>
      <c r="B22" s="50" t="s">
        <v>84</v>
      </c>
      <c r="C22" s="50">
        <v>1</v>
      </c>
      <c r="D22" s="14">
        <f t="shared" si="0"/>
        <v>0.02</v>
      </c>
      <c r="E22" s="20">
        <f t="shared" si="1"/>
        <v>1.02</v>
      </c>
      <c r="F22" s="15">
        <f t="shared" si="2"/>
        <v>2080</v>
      </c>
      <c r="G22" s="51">
        <v>88</v>
      </c>
      <c r="H22" s="51">
        <v>170</v>
      </c>
      <c r="I22" s="51">
        <v>120</v>
      </c>
      <c r="J22" s="15">
        <v>120</v>
      </c>
      <c r="K22" s="16">
        <f t="shared" si="3"/>
        <v>1582</v>
      </c>
      <c r="L22" s="52">
        <v>0</v>
      </c>
      <c r="M22" s="16">
        <f t="shared" si="10"/>
        <v>0</v>
      </c>
      <c r="N22" s="20">
        <f t="shared" si="11"/>
        <v>0</v>
      </c>
      <c r="O22" s="53">
        <v>0</v>
      </c>
      <c r="P22" s="16">
        <f t="shared" si="12"/>
        <v>0</v>
      </c>
      <c r="Q22" s="20">
        <f t="shared" si="13"/>
        <v>0</v>
      </c>
      <c r="R22" s="18">
        <v>0</v>
      </c>
      <c r="S22" s="16">
        <f t="shared" si="14"/>
        <v>0</v>
      </c>
      <c r="T22" s="20">
        <f t="shared" si="4"/>
        <v>0</v>
      </c>
      <c r="U22" s="53">
        <v>0</v>
      </c>
      <c r="V22" s="16">
        <f t="shared" si="15"/>
        <v>0</v>
      </c>
      <c r="W22" s="20">
        <f t="shared" si="5"/>
        <v>0</v>
      </c>
      <c r="X22" s="18">
        <v>0</v>
      </c>
      <c r="Y22" s="16">
        <f t="shared" si="16"/>
        <v>0</v>
      </c>
      <c r="Z22" s="20">
        <f t="shared" si="6"/>
        <v>0</v>
      </c>
      <c r="AA22" s="53">
        <v>0</v>
      </c>
      <c r="AB22" s="16">
        <f t="shared" si="17"/>
        <v>0</v>
      </c>
      <c r="AC22" s="20">
        <f t="shared" si="7"/>
        <v>0</v>
      </c>
      <c r="AD22" s="53">
        <v>0</v>
      </c>
      <c r="AE22" s="16">
        <f t="shared" si="18"/>
        <v>0</v>
      </c>
      <c r="AF22" s="20">
        <f t="shared" si="8"/>
        <v>0</v>
      </c>
      <c r="AG22" s="1"/>
      <c r="AH22" s="19">
        <f t="shared" si="9"/>
        <v>0</v>
      </c>
    </row>
    <row r="23" spans="1:34" x14ac:dyDescent="0.2">
      <c r="A23" s="50" t="s">
        <v>83</v>
      </c>
      <c r="B23" s="50" t="s">
        <v>84</v>
      </c>
      <c r="C23" s="50">
        <v>1</v>
      </c>
      <c r="D23" s="14">
        <f t="shared" si="0"/>
        <v>0.02</v>
      </c>
      <c r="E23" s="20">
        <f>C23+D23</f>
        <v>1.02</v>
      </c>
      <c r="F23" s="15">
        <f t="shared" si="2"/>
        <v>2080</v>
      </c>
      <c r="G23" s="51">
        <v>88</v>
      </c>
      <c r="H23" s="51">
        <v>170</v>
      </c>
      <c r="I23" s="51">
        <v>120</v>
      </c>
      <c r="J23" s="15">
        <v>120</v>
      </c>
      <c r="K23" s="16">
        <f t="shared" si="3"/>
        <v>1582</v>
      </c>
      <c r="L23" s="52">
        <v>0</v>
      </c>
      <c r="M23" s="16">
        <f t="shared" si="10"/>
        <v>0</v>
      </c>
      <c r="N23" s="20">
        <f t="shared" si="11"/>
        <v>0</v>
      </c>
      <c r="O23" s="53">
        <v>0</v>
      </c>
      <c r="P23" s="16">
        <f t="shared" si="12"/>
        <v>0</v>
      </c>
      <c r="Q23" s="20">
        <f t="shared" si="13"/>
        <v>0</v>
      </c>
      <c r="R23" s="18">
        <v>0</v>
      </c>
      <c r="S23" s="16">
        <f t="shared" si="14"/>
        <v>0</v>
      </c>
      <c r="T23" s="20">
        <f t="shared" si="4"/>
        <v>0</v>
      </c>
      <c r="U23" s="53">
        <v>0</v>
      </c>
      <c r="V23" s="16">
        <f t="shared" si="15"/>
        <v>0</v>
      </c>
      <c r="W23" s="20">
        <f t="shared" si="5"/>
        <v>0</v>
      </c>
      <c r="X23" s="18">
        <v>0</v>
      </c>
      <c r="Y23" s="16">
        <f t="shared" si="16"/>
        <v>0</v>
      </c>
      <c r="Z23" s="20">
        <f t="shared" si="6"/>
        <v>0</v>
      </c>
      <c r="AA23" s="53">
        <v>0</v>
      </c>
      <c r="AB23" s="16">
        <f t="shared" si="17"/>
        <v>0</v>
      </c>
      <c r="AC23" s="20">
        <f t="shared" si="7"/>
        <v>0</v>
      </c>
      <c r="AD23" s="53">
        <v>0</v>
      </c>
      <c r="AE23" s="16">
        <f t="shared" si="18"/>
        <v>0</v>
      </c>
      <c r="AF23" s="20">
        <f t="shared" si="8"/>
        <v>0</v>
      </c>
      <c r="AG23" s="1"/>
      <c r="AH23" s="19">
        <f t="shared" si="9"/>
        <v>0</v>
      </c>
    </row>
    <row r="24" spans="1:34" x14ac:dyDescent="0.2">
      <c r="A24" s="50" t="s">
        <v>83</v>
      </c>
      <c r="B24" s="50" t="s">
        <v>84</v>
      </c>
      <c r="C24" s="50">
        <v>1</v>
      </c>
      <c r="D24" s="14">
        <f t="shared" si="0"/>
        <v>0.02</v>
      </c>
      <c r="E24" s="20">
        <f>C24+D24</f>
        <v>1.02</v>
      </c>
      <c r="F24" s="15">
        <f t="shared" si="2"/>
        <v>2080</v>
      </c>
      <c r="G24" s="51">
        <v>88</v>
      </c>
      <c r="H24" s="51">
        <v>170</v>
      </c>
      <c r="I24" s="51">
        <v>120</v>
      </c>
      <c r="J24" s="15">
        <v>120</v>
      </c>
      <c r="K24" s="16">
        <f t="shared" si="3"/>
        <v>1582</v>
      </c>
      <c r="L24" s="52">
        <v>0</v>
      </c>
      <c r="M24" s="16">
        <f t="shared" si="10"/>
        <v>0</v>
      </c>
      <c r="N24" s="20">
        <f t="shared" si="11"/>
        <v>0</v>
      </c>
      <c r="O24" s="53">
        <v>0</v>
      </c>
      <c r="P24" s="16">
        <f t="shared" si="12"/>
        <v>0</v>
      </c>
      <c r="Q24" s="20">
        <f t="shared" si="13"/>
        <v>0</v>
      </c>
      <c r="R24" s="18">
        <v>0</v>
      </c>
      <c r="S24" s="16">
        <f t="shared" si="14"/>
        <v>0</v>
      </c>
      <c r="T24" s="20">
        <f t="shared" si="4"/>
        <v>0</v>
      </c>
      <c r="U24" s="53">
        <v>0</v>
      </c>
      <c r="V24" s="16">
        <f t="shared" si="15"/>
        <v>0</v>
      </c>
      <c r="W24" s="20">
        <f t="shared" si="5"/>
        <v>0</v>
      </c>
      <c r="X24" s="18">
        <v>0</v>
      </c>
      <c r="Y24" s="16">
        <f t="shared" si="16"/>
        <v>0</v>
      </c>
      <c r="Z24" s="20">
        <f t="shared" si="6"/>
        <v>0</v>
      </c>
      <c r="AA24" s="53">
        <v>0</v>
      </c>
      <c r="AB24" s="16">
        <f t="shared" si="17"/>
        <v>0</v>
      </c>
      <c r="AC24" s="20">
        <f t="shared" si="7"/>
        <v>0</v>
      </c>
      <c r="AD24" s="53">
        <v>0</v>
      </c>
      <c r="AE24" s="16">
        <f t="shared" si="18"/>
        <v>0</v>
      </c>
      <c r="AF24" s="20">
        <f t="shared" si="8"/>
        <v>0</v>
      </c>
      <c r="AG24" s="1"/>
      <c r="AH24" s="19">
        <f t="shared" si="9"/>
        <v>0</v>
      </c>
    </row>
    <row r="25" spans="1:34" x14ac:dyDescent="0.2">
      <c r="A25" s="50" t="s">
        <v>83</v>
      </c>
      <c r="B25" s="50" t="s">
        <v>84</v>
      </c>
      <c r="C25" s="50">
        <v>1</v>
      </c>
      <c r="D25" s="14">
        <f t="shared" si="0"/>
        <v>0.02</v>
      </c>
      <c r="E25" s="20">
        <f>C25+D25</f>
        <v>1.02</v>
      </c>
      <c r="F25" s="15">
        <f t="shared" si="2"/>
        <v>2080</v>
      </c>
      <c r="G25" s="51">
        <v>88</v>
      </c>
      <c r="H25" s="51">
        <v>170</v>
      </c>
      <c r="I25" s="51">
        <v>120</v>
      </c>
      <c r="J25" s="15">
        <v>120</v>
      </c>
      <c r="K25" s="16">
        <f t="shared" si="3"/>
        <v>1582</v>
      </c>
      <c r="L25" s="52">
        <v>0</v>
      </c>
      <c r="M25" s="16">
        <f t="shared" si="10"/>
        <v>0</v>
      </c>
      <c r="N25" s="20">
        <f t="shared" si="11"/>
        <v>0</v>
      </c>
      <c r="O25" s="53">
        <v>0</v>
      </c>
      <c r="P25" s="16">
        <f t="shared" si="12"/>
        <v>0</v>
      </c>
      <c r="Q25" s="20">
        <f t="shared" si="13"/>
        <v>0</v>
      </c>
      <c r="R25" s="18">
        <v>0</v>
      </c>
      <c r="S25" s="16">
        <f t="shared" si="14"/>
        <v>0</v>
      </c>
      <c r="T25" s="20">
        <f t="shared" si="4"/>
        <v>0</v>
      </c>
      <c r="U25" s="53">
        <v>0</v>
      </c>
      <c r="V25" s="16">
        <f t="shared" si="15"/>
        <v>0</v>
      </c>
      <c r="W25" s="20">
        <f t="shared" si="5"/>
        <v>0</v>
      </c>
      <c r="X25" s="18">
        <v>0</v>
      </c>
      <c r="Y25" s="16">
        <f t="shared" si="16"/>
        <v>0</v>
      </c>
      <c r="Z25" s="20">
        <f t="shared" si="6"/>
        <v>0</v>
      </c>
      <c r="AA25" s="53">
        <v>0</v>
      </c>
      <c r="AB25" s="16">
        <f t="shared" si="17"/>
        <v>0</v>
      </c>
      <c r="AC25" s="20">
        <f t="shared" si="7"/>
        <v>0</v>
      </c>
      <c r="AD25" s="53">
        <v>0</v>
      </c>
      <c r="AE25" s="16">
        <f t="shared" si="18"/>
        <v>0</v>
      </c>
      <c r="AF25" s="20">
        <f t="shared" si="8"/>
        <v>0</v>
      </c>
      <c r="AG25" s="1"/>
      <c r="AH25" s="19">
        <f t="shared" si="9"/>
        <v>0</v>
      </c>
    </row>
    <row r="26" spans="1:34" x14ac:dyDescent="0.2">
      <c r="A26" s="50" t="s">
        <v>83</v>
      </c>
      <c r="B26" s="50" t="s">
        <v>84</v>
      </c>
      <c r="C26" s="50">
        <v>1</v>
      </c>
      <c r="D26" s="14">
        <f t="shared" si="0"/>
        <v>0.02</v>
      </c>
      <c r="E26" s="20">
        <f>C26+D26</f>
        <v>1.02</v>
      </c>
      <c r="F26" s="15">
        <f t="shared" si="2"/>
        <v>2080</v>
      </c>
      <c r="G26" s="51">
        <v>88</v>
      </c>
      <c r="H26" s="51">
        <v>170</v>
      </c>
      <c r="I26" s="51">
        <v>120</v>
      </c>
      <c r="J26" s="15">
        <v>120</v>
      </c>
      <c r="K26" s="16">
        <f t="shared" si="3"/>
        <v>1582</v>
      </c>
      <c r="L26" s="52">
        <v>0</v>
      </c>
      <c r="M26" s="16">
        <f t="shared" si="10"/>
        <v>0</v>
      </c>
      <c r="N26" s="20">
        <f t="shared" si="11"/>
        <v>0</v>
      </c>
      <c r="O26" s="53">
        <v>0</v>
      </c>
      <c r="P26" s="16">
        <f t="shared" si="12"/>
        <v>0</v>
      </c>
      <c r="Q26" s="20">
        <f t="shared" si="13"/>
        <v>0</v>
      </c>
      <c r="R26" s="18">
        <v>0</v>
      </c>
      <c r="S26" s="16">
        <f t="shared" si="14"/>
        <v>0</v>
      </c>
      <c r="T26" s="20">
        <f t="shared" si="4"/>
        <v>0</v>
      </c>
      <c r="U26" s="53">
        <v>0</v>
      </c>
      <c r="V26" s="16">
        <f t="shared" si="15"/>
        <v>0</v>
      </c>
      <c r="W26" s="20">
        <f t="shared" si="5"/>
        <v>0</v>
      </c>
      <c r="X26" s="18">
        <v>0</v>
      </c>
      <c r="Y26" s="16">
        <f t="shared" si="16"/>
        <v>0</v>
      </c>
      <c r="Z26" s="20">
        <f t="shared" si="6"/>
        <v>0</v>
      </c>
      <c r="AA26" s="53">
        <v>0</v>
      </c>
      <c r="AB26" s="16">
        <f t="shared" si="17"/>
        <v>0</v>
      </c>
      <c r="AC26" s="20">
        <f t="shared" si="7"/>
        <v>0</v>
      </c>
      <c r="AD26" s="53">
        <v>0</v>
      </c>
      <c r="AE26" s="16">
        <f t="shared" si="18"/>
        <v>0</v>
      </c>
      <c r="AF26" s="20">
        <f t="shared" si="8"/>
        <v>0</v>
      </c>
      <c r="AG26" s="1"/>
      <c r="AH26" s="19">
        <f t="shared" si="9"/>
        <v>0</v>
      </c>
    </row>
    <row r="27" spans="1:34" x14ac:dyDescent="0.2">
      <c r="A27" s="50" t="s">
        <v>83</v>
      </c>
      <c r="B27" s="50" t="s">
        <v>84</v>
      </c>
      <c r="C27" s="50">
        <v>1</v>
      </c>
      <c r="D27" s="14">
        <f t="shared" si="0"/>
        <v>0.02</v>
      </c>
      <c r="E27" s="20">
        <f>C27+D27</f>
        <v>1.02</v>
      </c>
      <c r="F27" s="15">
        <f t="shared" si="2"/>
        <v>2080</v>
      </c>
      <c r="G27" s="51">
        <v>88</v>
      </c>
      <c r="H27" s="51">
        <v>170</v>
      </c>
      <c r="I27" s="51">
        <v>120</v>
      </c>
      <c r="J27" s="15">
        <v>120</v>
      </c>
      <c r="K27" s="16">
        <f t="shared" si="3"/>
        <v>1582</v>
      </c>
      <c r="L27" s="52">
        <v>0</v>
      </c>
      <c r="M27" s="16">
        <f t="shared" si="10"/>
        <v>0</v>
      </c>
      <c r="N27" s="20">
        <f t="shared" si="11"/>
        <v>0</v>
      </c>
      <c r="O27" s="53">
        <v>0</v>
      </c>
      <c r="P27" s="16">
        <f t="shared" si="12"/>
        <v>0</v>
      </c>
      <c r="Q27" s="20">
        <f t="shared" si="13"/>
        <v>0</v>
      </c>
      <c r="R27" s="18">
        <v>0</v>
      </c>
      <c r="S27" s="16">
        <f t="shared" si="14"/>
        <v>0</v>
      </c>
      <c r="T27" s="20">
        <f t="shared" si="4"/>
        <v>0</v>
      </c>
      <c r="U27" s="53">
        <v>0</v>
      </c>
      <c r="V27" s="16">
        <f t="shared" si="15"/>
        <v>0</v>
      </c>
      <c r="W27" s="20">
        <f t="shared" si="5"/>
        <v>0</v>
      </c>
      <c r="X27" s="18">
        <v>0</v>
      </c>
      <c r="Y27" s="16">
        <f t="shared" si="16"/>
        <v>0</v>
      </c>
      <c r="Z27" s="20">
        <f t="shared" si="6"/>
        <v>0</v>
      </c>
      <c r="AA27" s="53">
        <v>0</v>
      </c>
      <c r="AB27" s="16">
        <f t="shared" si="17"/>
        <v>0</v>
      </c>
      <c r="AC27" s="20">
        <f t="shared" si="7"/>
        <v>0</v>
      </c>
      <c r="AD27" s="53">
        <v>0</v>
      </c>
      <c r="AE27" s="16">
        <f t="shared" si="18"/>
        <v>0</v>
      </c>
      <c r="AF27" s="20">
        <f t="shared" si="8"/>
        <v>0</v>
      </c>
      <c r="AG27" s="1"/>
      <c r="AH27" s="19">
        <f t="shared" si="9"/>
        <v>0</v>
      </c>
    </row>
    <row r="28" spans="1:34" x14ac:dyDescent="0.2">
      <c r="A28" s="50" t="s">
        <v>83</v>
      </c>
      <c r="B28" s="50" t="s">
        <v>84</v>
      </c>
      <c r="C28" s="50">
        <v>1</v>
      </c>
      <c r="D28" s="14">
        <f t="shared" si="0"/>
        <v>0.02</v>
      </c>
      <c r="E28" s="20">
        <f t="shared" si="1"/>
        <v>1.02</v>
      </c>
      <c r="F28" s="15">
        <f t="shared" si="2"/>
        <v>2080</v>
      </c>
      <c r="G28" s="51">
        <v>88</v>
      </c>
      <c r="H28" s="51">
        <v>170</v>
      </c>
      <c r="I28" s="51">
        <v>120</v>
      </c>
      <c r="J28" s="15">
        <v>120</v>
      </c>
      <c r="K28" s="16">
        <f t="shared" si="3"/>
        <v>1582</v>
      </c>
      <c r="L28" s="52">
        <v>0</v>
      </c>
      <c r="M28" s="16">
        <f t="shared" si="10"/>
        <v>0</v>
      </c>
      <c r="N28" s="20">
        <f t="shared" si="11"/>
        <v>0</v>
      </c>
      <c r="O28" s="53">
        <v>0</v>
      </c>
      <c r="P28" s="16">
        <f t="shared" si="12"/>
        <v>0</v>
      </c>
      <c r="Q28" s="20">
        <f t="shared" si="13"/>
        <v>0</v>
      </c>
      <c r="R28" s="18">
        <v>0</v>
      </c>
      <c r="S28" s="16">
        <f t="shared" si="14"/>
        <v>0</v>
      </c>
      <c r="T28" s="20">
        <f t="shared" si="4"/>
        <v>0</v>
      </c>
      <c r="U28" s="53">
        <v>0</v>
      </c>
      <c r="V28" s="16">
        <f t="shared" si="15"/>
        <v>0</v>
      </c>
      <c r="W28" s="20">
        <f t="shared" si="5"/>
        <v>0</v>
      </c>
      <c r="X28" s="18">
        <v>0</v>
      </c>
      <c r="Y28" s="16">
        <f t="shared" si="16"/>
        <v>0</v>
      </c>
      <c r="Z28" s="20">
        <f t="shared" si="6"/>
        <v>0</v>
      </c>
      <c r="AA28" s="53">
        <v>0</v>
      </c>
      <c r="AB28" s="16">
        <f t="shared" si="17"/>
        <v>0</v>
      </c>
      <c r="AC28" s="20">
        <f t="shared" si="7"/>
        <v>0</v>
      </c>
      <c r="AD28" s="53">
        <v>0</v>
      </c>
      <c r="AE28" s="16">
        <f t="shared" si="18"/>
        <v>0</v>
      </c>
      <c r="AF28" s="20">
        <f t="shared" si="8"/>
        <v>0</v>
      </c>
      <c r="AG28" s="1"/>
      <c r="AH28" s="19">
        <f t="shared" si="9"/>
        <v>0</v>
      </c>
    </row>
    <row r="29" spans="1:34" x14ac:dyDescent="0.2">
      <c r="A29" s="50" t="s">
        <v>83</v>
      </c>
      <c r="B29" s="50" t="s">
        <v>84</v>
      </c>
      <c r="C29" s="50">
        <v>1</v>
      </c>
      <c r="D29" s="14">
        <f t="shared" si="0"/>
        <v>0.02</v>
      </c>
      <c r="E29" s="20">
        <f>C29+D29</f>
        <v>1.02</v>
      </c>
      <c r="F29" s="15">
        <f t="shared" si="2"/>
        <v>2080</v>
      </c>
      <c r="G29" s="51">
        <v>88</v>
      </c>
      <c r="H29" s="51">
        <v>170</v>
      </c>
      <c r="I29" s="51">
        <v>120</v>
      </c>
      <c r="J29" s="15">
        <v>120</v>
      </c>
      <c r="K29" s="16">
        <f t="shared" si="3"/>
        <v>1582</v>
      </c>
      <c r="L29" s="52">
        <v>0</v>
      </c>
      <c r="M29" s="16">
        <f t="shared" si="10"/>
        <v>0</v>
      </c>
      <c r="N29" s="20">
        <f t="shared" si="11"/>
        <v>0</v>
      </c>
      <c r="O29" s="53">
        <v>0</v>
      </c>
      <c r="P29" s="16">
        <f t="shared" si="12"/>
        <v>0</v>
      </c>
      <c r="Q29" s="20">
        <f t="shared" si="13"/>
        <v>0</v>
      </c>
      <c r="R29" s="18">
        <v>0</v>
      </c>
      <c r="S29" s="16">
        <f t="shared" si="14"/>
        <v>0</v>
      </c>
      <c r="T29" s="20">
        <f t="shared" si="4"/>
        <v>0</v>
      </c>
      <c r="U29" s="53">
        <v>0</v>
      </c>
      <c r="V29" s="16">
        <f t="shared" si="15"/>
        <v>0</v>
      </c>
      <c r="W29" s="20">
        <f t="shared" si="5"/>
        <v>0</v>
      </c>
      <c r="X29" s="18">
        <v>0</v>
      </c>
      <c r="Y29" s="16">
        <f t="shared" si="16"/>
        <v>0</v>
      </c>
      <c r="Z29" s="20">
        <f t="shared" si="6"/>
        <v>0</v>
      </c>
      <c r="AA29" s="53">
        <v>0</v>
      </c>
      <c r="AB29" s="16">
        <f t="shared" si="17"/>
        <v>0</v>
      </c>
      <c r="AC29" s="20">
        <f t="shared" si="7"/>
        <v>0</v>
      </c>
      <c r="AD29" s="53">
        <v>0</v>
      </c>
      <c r="AE29" s="16">
        <f t="shared" si="18"/>
        <v>0</v>
      </c>
      <c r="AF29" s="20">
        <f t="shared" si="8"/>
        <v>0</v>
      </c>
      <c r="AG29" s="1"/>
      <c r="AH29" s="19">
        <f t="shared" si="9"/>
        <v>0</v>
      </c>
    </row>
    <row r="30" spans="1:34" x14ac:dyDescent="0.2">
      <c r="A30" s="14" t="s">
        <v>83</v>
      </c>
      <c r="B30" s="50" t="s">
        <v>84</v>
      </c>
      <c r="C30" s="50">
        <v>1</v>
      </c>
      <c r="D30" s="14">
        <f t="shared" si="0"/>
        <v>0.02</v>
      </c>
      <c r="E30" s="20">
        <f t="shared" ref="E30:E35" si="19">C30+D30</f>
        <v>1.02</v>
      </c>
      <c r="F30" s="15">
        <f t="shared" si="2"/>
        <v>2080</v>
      </c>
      <c r="G30" s="51">
        <v>88</v>
      </c>
      <c r="H30" s="51">
        <v>170</v>
      </c>
      <c r="I30" s="51">
        <v>120</v>
      </c>
      <c r="J30" s="15">
        <v>120</v>
      </c>
      <c r="K30" s="16">
        <f t="shared" si="3"/>
        <v>1582</v>
      </c>
      <c r="L30" s="52">
        <v>0</v>
      </c>
      <c r="M30" s="16">
        <f t="shared" si="10"/>
        <v>0</v>
      </c>
      <c r="N30" s="20">
        <f t="shared" si="11"/>
        <v>0</v>
      </c>
      <c r="O30" s="53">
        <v>0</v>
      </c>
      <c r="P30" s="16">
        <f t="shared" si="12"/>
        <v>0</v>
      </c>
      <c r="Q30" s="20">
        <f t="shared" si="13"/>
        <v>0</v>
      </c>
      <c r="R30" s="18">
        <v>0</v>
      </c>
      <c r="S30" s="16">
        <f t="shared" si="14"/>
        <v>0</v>
      </c>
      <c r="T30" s="20">
        <f t="shared" si="4"/>
        <v>0</v>
      </c>
      <c r="U30" s="53">
        <v>0</v>
      </c>
      <c r="V30" s="16">
        <f t="shared" si="15"/>
        <v>0</v>
      </c>
      <c r="W30" s="20">
        <f t="shared" si="5"/>
        <v>0</v>
      </c>
      <c r="X30" s="18">
        <v>0</v>
      </c>
      <c r="Y30" s="16">
        <f t="shared" si="16"/>
        <v>0</v>
      </c>
      <c r="Z30" s="20">
        <f t="shared" si="6"/>
        <v>0</v>
      </c>
      <c r="AA30" s="53">
        <v>0</v>
      </c>
      <c r="AB30" s="16">
        <f t="shared" si="17"/>
        <v>0</v>
      </c>
      <c r="AC30" s="20">
        <f t="shared" si="7"/>
        <v>0</v>
      </c>
      <c r="AD30" s="53">
        <v>0</v>
      </c>
      <c r="AE30" s="16">
        <f t="shared" si="18"/>
        <v>0</v>
      </c>
      <c r="AF30" s="20">
        <f t="shared" si="8"/>
        <v>0</v>
      </c>
      <c r="AG30" s="1"/>
      <c r="AH30" s="19">
        <f t="shared" si="9"/>
        <v>0</v>
      </c>
    </row>
    <row r="31" spans="1:34" x14ac:dyDescent="0.2">
      <c r="A31" s="50" t="s">
        <v>83</v>
      </c>
      <c r="B31" s="50" t="s">
        <v>84</v>
      </c>
      <c r="C31" s="50">
        <v>1</v>
      </c>
      <c r="D31" s="14">
        <f t="shared" si="0"/>
        <v>0.02</v>
      </c>
      <c r="E31" s="20">
        <f t="shared" si="19"/>
        <v>1.02</v>
      </c>
      <c r="F31" s="15">
        <f t="shared" si="2"/>
        <v>2080</v>
      </c>
      <c r="G31" s="51">
        <v>88</v>
      </c>
      <c r="H31" s="51">
        <v>170</v>
      </c>
      <c r="I31" s="51">
        <v>120</v>
      </c>
      <c r="J31" s="15">
        <v>120</v>
      </c>
      <c r="K31" s="16">
        <f t="shared" si="3"/>
        <v>1582</v>
      </c>
      <c r="L31" s="52">
        <v>0</v>
      </c>
      <c r="M31" s="16">
        <f t="shared" si="10"/>
        <v>0</v>
      </c>
      <c r="N31" s="20">
        <f t="shared" si="11"/>
        <v>0</v>
      </c>
      <c r="O31" s="53">
        <v>0</v>
      </c>
      <c r="P31" s="16">
        <f t="shared" si="12"/>
        <v>0</v>
      </c>
      <c r="Q31" s="20">
        <f t="shared" si="13"/>
        <v>0</v>
      </c>
      <c r="R31" s="18">
        <v>0</v>
      </c>
      <c r="S31" s="16">
        <f t="shared" si="14"/>
        <v>0</v>
      </c>
      <c r="T31" s="20">
        <f t="shared" si="4"/>
        <v>0</v>
      </c>
      <c r="U31" s="53">
        <v>0</v>
      </c>
      <c r="V31" s="16">
        <f t="shared" si="15"/>
        <v>0</v>
      </c>
      <c r="W31" s="20">
        <f t="shared" si="5"/>
        <v>0</v>
      </c>
      <c r="X31" s="18">
        <v>0</v>
      </c>
      <c r="Y31" s="16">
        <f t="shared" si="16"/>
        <v>0</v>
      </c>
      <c r="Z31" s="20">
        <f t="shared" si="6"/>
        <v>0</v>
      </c>
      <c r="AA31" s="53">
        <v>0</v>
      </c>
      <c r="AB31" s="16">
        <f t="shared" si="17"/>
        <v>0</v>
      </c>
      <c r="AC31" s="20">
        <f t="shared" si="7"/>
        <v>0</v>
      </c>
      <c r="AD31" s="53">
        <v>0</v>
      </c>
      <c r="AE31" s="16">
        <f t="shared" si="18"/>
        <v>0</v>
      </c>
      <c r="AF31" s="20">
        <f t="shared" si="8"/>
        <v>0</v>
      </c>
      <c r="AG31" s="1"/>
      <c r="AH31" s="19">
        <f t="shared" si="9"/>
        <v>0</v>
      </c>
    </row>
    <row r="32" spans="1:34" x14ac:dyDescent="0.2">
      <c r="A32" s="50" t="s">
        <v>83</v>
      </c>
      <c r="B32" s="50" t="s">
        <v>84</v>
      </c>
      <c r="C32" s="50">
        <v>1</v>
      </c>
      <c r="D32" s="14">
        <f t="shared" si="0"/>
        <v>0.02</v>
      </c>
      <c r="E32" s="20">
        <f t="shared" si="19"/>
        <v>1.02</v>
      </c>
      <c r="F32" s="15">
        <f t="shared" si="2"/>
        <v>2080</v>
      </c>
      <c r="G32" s="51">
        <v>88</v>
      </c>
      <c r="H32" s="51">
        <v>170</v>
      </c>
      <c r="I32" s="51">
        <v>120</v>
      </c>
      <c r="J32" s="15">
        <v>120</v>
      </c>
      <c r="K32" s="16">
        <f t="shared" si="3"/>
        <v>1582</v>
      </c>
      <c r="L32" s="52">
        <v>0</v>
      </c>
      <c r="M32" s="16">
        <f t="shared" si="10"/>
        <v>0</v>
      </c>
      <c r="N32" s="20">
        <f t="shared" si="11"/>
        <v>0</v>
      </c>
      <c r="O32" s="53">
        <v>0</v>
      </c>
      <c r="P32" s="16">
        <f t="shared" si="12"/>
        <v>0</v>
      </c>
      <c r="Q32" s="20">
        <f t="shared" si="13"/>
        <v>0</v>
      </c>
      <c r="R32" s="18">
        <v>0</v>
      </c>
      <c r="S32" s="16">
        <f t="shared" si="14"/>
        <v>0</v>
      </c>
      <c r="T32" s="20">
        <f t="shared" si="4"/>
        <v>0</v>
      </c>
      <c r="U32" s="53">
        <v>0</v>
      </c>
      <c r="V32" s="16">
        <f t="shared" si="15"/>
        <v>0</v>
      </c>
      <c r="W32" s="20">
        <f t="shared" si="5"/>
        <v>0</v>
      </c>
      <c r="X32" s="18">
        <v>0</v>
      </c>
      <c r="Y32" s="16">
        <f t="shared" si="16"/>
        <v>0</v>
      </c>
      <c r="Z32" s="20">
        <f t="shared" si="6"/>
        <v>0</v>
      </c>
      <c r="AA32" s="53">
        <v>0</v>
      </c>
      <c r="AB32" s="16">
        <f t="shared" si="17"/>
        <v>0</v>
      </c>
      <c r="AC32" s="20">
        <f t="shared" si="7"/>
        <v>0</v>
      </c>
      <c r="AD32" s="53">
        <v>0</v>
      </c>
      <c r="AE32" s="16">
        <f t="shared" si="18"/>
        <v>0</v>
      </c>
      <c r="AF32" s="20">
        <f t="shared" si="8"/>
        <v>0</v>
      </c>
      <c r="AG32" s="1"/>
      <c r="AH32" s="19">
        <f t="shared" si="9"/>
        <v>0</v>
      </c>
    </row>
    <row r="33" spans="1:34" x14ac:dyDescent="0.2">
      <c r="A33" s="50" t="s">
        <v>83</v>
      </c>
      <c r="B33" s="50" t="s">
        <v>84</v>
      </c>
      <c r="C33" s="50">
        <v>1</v>
      </c>
      <c r="D33" s="14">
        <f t="shared" si="0"/>
        <v>0.02</v>
      </c>
      <c r="E33" s="20">
        <f t="shared" si="19"/>
        <v>1.02</v>
      </c>
      <c r="F33" s="15">
        <f t="shared" si="2"/>
        <v>2080</v>
      </c>
      <c r="G33" s="51">
        <v>88</v>
      </c>
      <c r="H33" s="51">
        <v>170</v>
      </c>
      <c r="I33" s="51">
        <v>120</v>
      </c>
      <c r="J33" s="15">
        <v>120</v>
      </c>
      <c r="K33" s="16">
        <f t="shared" si="3"/>
        <v>1582</v>
      </c>
      <c r="L33" s="52">
        <v>0</v>
      </c>
      <c r="M33" s="16">
        <f t="shared" si="10"/>
        <v>0</v>
      </c>
      <c r="N33" s="20">
        <f t="shared" si="11"/>
        <v>0</v>
      </c>
      <c r="O33" s="53">
        <v>0</v>
      </c>
      <c r="P33" s="16">
        <f t="shared" si="12"/>
        <v>0</v>
      </c>
      <c r="Q33" s="20">
        <f t="shared" si="13"/>
        <v>0</v>
      </c>
      <c r="R33" s="18">
        <v>0</v>
      </c>
      <c r="S33" s="16">
        <f t="shared" si="14"/>
        <v>0</v>
      </c>
      <c r="T33" s="20">
        <f t="shared" si="4"/>
        <v>0</v>
      </c>
      <c r="U33" s="53">
        <v>0</v>
      </c>
      <c r="V33" s="16">
        <f t="shared" si="15"/>
        <v>0</v>
      </c>
      <c r="W33" s="20">
        <f t="shared" si="5"/>
        <v>0</v>
      </c>
      <c r="X33" s="18">
        <v>0</v>
      </c>
      <c r="Y33" s="16">
        <f t="shared" si="16"/>
        <v>0</v>
      </c>
      <c r="Z33" s="20">
        <f t="shared" si="6"/>
        <v>0</v>
      </c>
      <c r="AA33" s="53">
        <v>0</v>
      </c>
      <c r="AB33" s="16">
        <f t="shared" si="17"/>
        <v>0</v>
      </c>
      <c r="AC33" s="20">
        <f t="shared" si="7"/>
        <v>0</v>
      </c>
      <c r="AD33" s="53">
        <v>0</v>
      </c>
      <c r="AE33" s="16">
        <f t="shared" si="18"/>
        <v>0</v>
      </c>
      <c r="AF33" s="20">
        <f t="shared" si="8"/>
        <v>0</v>
      </c>
      <c r="AG33" s="1"/>
      <c r="AH33" s="19">
        <f t="shared" si="9"/>
        <v>0</v>
      </c>
    </row>
    <row r="34" spans="1:34" x14ac:dyDescent="0.2">
      <c r="A34" s="50" t="s">
        <v>83</v>
      </c>
      <c r="B34" s="50" t="s">
        <v>84</v>
      </c>
      <c r="C34" s="50">
        <v>1</v>
      </c>
      <c r="D34" s="14">
        <f t="shared" si="0"/>
        <v>0.02</v>
      </c>
      <c r="E34" s="20">
        <f t="shared" si="19"/>
        <v>1.02</v>
      </c>
      <c r="F34" s="15">
        <f t="shared" si="2"/>
        <v>2080</v>
      </c>
      <c r="G34" s="51">
        <v>88</v>
      </c>
      <c r="H34" s="51">
        <v>170</v>
      </c>
      <c r="I34" s="51">
        <v>120</v>
      </c>
      <c r="J34" s="15">
        <v>120</v>
      </c>
      <c r="K34" s="16">
        <f t="shared" si="3"/>
        <v>1582</v>
      </c>
      <c r="L34" s="52">
        <v>0</v>
      </c>
      <c r="M34" s="16">
        <f t="shared" si="10"/>
        <v>0</v>
      </c>
      <c r="N34" s="20">
        <f t="shared" si="11"/>
        <v>0</v>
      </c>
      <c r="O34" s="53">
        <v>0</v>
      </c>
      <c r="P34" s="16">
        <f t="shared" si="12"/>
        <v>0</v>
      </c>
      <c r="Q34" s="20">
        <f t="shared" si="13"/>
        <v>0</v>
      </c>
      <c r="R34" s="18">
        <v>0</v>
      </c>
      <c r="S34" s="16">
        <f t="shared" si="14"/>
        <v>0</v>
      </c>
      <c r="T34" s="20">
        <f t="shared" si="4"/>
        <v>0</v>
      </c>
      <c r="U34" s="53">
        <v>0</v>
      </c>
      <c r="V34" s="16">
        <f t="shared" si="15"/>
        <v>0</v>
      </c>
      <c r="W34" s="20">
        <f t="shared" si="5"/>
        <v>0</v>
      </c>
      <c r="X34" s="18">
        <v>0</v>
      </c>
      <c r="Y34" s="16">
        <f t="shared" si="16"/>
        <v>0</v>
      </c>
      <c r="Z34" s="20">
        <f t="shared" si="6"/>
        <v>0</v>
      </c>
      <c r="AA34" s="53">
        <v>0</v>
      </c>
      <c r="AB34" s="16">
        <f t="shared" si="17"/>
        <v>0</v>
      </c>
      <c r="AC34" s="20">
        <f t="shared" si="7"/>
        <v>0</v>
      </c>
      <c r="AD34" s="53">
        <v>0</v>
      </c>
      <c r="AE34" s="16">
        <f t="shared" si="18"/>
        <v>0</v>
      </c>
      <c r="AF34" s="20">
        <f t="shared" si="8"/>
        <v>0</v>
      </c>
      <c r="AG34" s="1"/>
      <c r="AH34" s="19">
        <f t="shared" si="9"/>
        <v>0</v>
      </c>
    </row>
    <row r="35" spans="1:34" x14ac:dyDescent="0.2">
      <c r="A35" s="50" t="s">
        <v>83</v>
      </c>
      <c r="B35" s="50" t="s">
        <v>84</v>
      </c>
      <c r="C35" s="50">
        <v>1</v>
      </c>
      <c r="D35" s="14">
        <f t="shared" si="0"/>
        <v>0.02</v>
      </c>
      <c r="E35" s="20">
        <f t="shared" si="19"/>
        <v>1.02</v>
      </c>
      <c r="F35" s="15">
        <f t="shared" si="2"/>
        <v>2080</v>
      </c>
      <c r="G35" s="51">
        <v>88</v>
      </c>
      <c r="H35" s="51">
        <v>170</v>
      </c>
      <c r="I35" s="51">
        <v>120</v>
      </c>
      <c r="J35" s="15">
        <v>120</v>
      </c>
      <c r="K35" s="16">
        <f t="shared" si="3"/>
        <v>1582</v>
      </c>
      <c r="L35" s="52">
        <v>0</v>
      </c>
      <c r="M35" s="16">
        <f t="shared" si="10"/>
        <v>0</v>
      </c>
      <c r="N35" s="20">
        <f t="shared" si="11"/>
        <v>0</v>
      </c>
      <c r="O35" s="53">
        <v>0</v>
      </c>
      <c r="P35" s="16">
        <f t="shared" si="12"/>
        <v>0</v>
      </c>
      <c r="Q35" s="20">
        <f t="shared" si="13"/>
        <v>0</v>
      </c>
      <c r="R35" s="18">
        <v>0</v>
      </c>
      <c r="S35" s="16">
        <f t="shared" si="14"/>
        <v>0</v>
      </c>
      <c r="T35" s="20">
        <f t="shared" si="4"/>
        <v>0</v>
      </c>
      <c r="U35" s="53">
        <v>0</v>
      </c>
      <c r="V35" s="16">
        <f t="shared" si="15"/>
        <v>0</v>
      </c>
      <c r="W35" s="20">
        <f t="shared" si="5"/>
        <v>0</v>
      </c>
      <c r="X35" s="18">
        <v>0</v>
      </c>
      <c r="Y35" s="16">
        <f t="shared" si="16"/>
        <v>0</v>
      </c>
      <c r="Z35" s="20">
        <f t="shared" si="6"/>
        <v>0</v>
      </c>
      <c r="AA35" s="53">
        <v>0</v>
      </c>
      <c r="AB35" s="16">
        <f t="shared" si="17"/>
        <v>0</v>
      </c>
      <c r="AC35" s="20">
        <f t="shared" si="7"/>
        <v>0</v>
      </c>
      <c r="AD35" s="53">
        <v>0</v>
      </c>
      <c r="AE35" s="16">
        <f t="shared" si="18"/>
        <v>0</v>
      </c>
      <c r="AF35" s="20">
        <f t="shared" si="8"/>
        <v>0</v>
      </c>
      <c r="AG35" s="1"/>
      <c r="AH35" s="19">
        <f t="shared" si="9"/>
        <v>0</v>
      </c>
    </row>
    <row r="36" spans="1:34" x14ac:dyDescent="0.2">
      <c r="A36" s="50" t="s">
        <v>83</v>
      </c>
      <c r="B36" s="50" t="s">
        <v>84</v>
      </c>
      <c r="C36" s="50">
        <v>1</v>
      </c>
      <c r="D36" s="14">
        <f>C36*D$9</f>
        <v>0.02</v>
      </c>
      <c r="E36" s="20">
        <f>C36+D36</f>
        <v>1.02</v>
      </c>
      <c r="F36" s="15">
        <f t="shared" si="2"/>
        <v>2080</v>
      </c>
      <c r="G36" s="51">
        <v>88</v>
      </c>
      <c r="H36" s="51">
        <v>170</v>
      </c>
      <c r="I36" s="51">
        <v>120</v>
      </c>
      <c r="J36" s="15">
        <v>120</v>
      </c>
      <c r="K36" s="16">
        <f t="shared" si="3"/>
        <v>1582</v>
      </c>
      <c r="L36" s="52">
        <v>0</v>
      </c>
      <c r="M36" s="16">
        <f t="shared" si="10"/>
        <v>0</v>
      </c>
      <c r="N36" s="20">
        <f t="shared" si="11"/>
        <v>0</v>
      </c>
      <c r="O36" s="53">
        <v>0</v>
      </c>
      <c r="P36" s="16">
        <f t="shared" si="12"/>
        <v>0</v>
      </c>
      <c r="Q36" s="20">
        <f t="shared" si="13"/>
        <v>0</v>
      </c>
      <c r="R36" s="18">
        <v>0</v>
      </c>
      <c r="S36" s="16">
        <f t="shared" si="14"/>
        <v>0</v>
      </c>
      <c r="T36" s="20">
        <f t="shared" si="4"/>
        <v>0</v>
      </c>
      <c r="U36" s="53">
        <v>0</v>
      </c>
      <c r="V36" s="16">
        <f t="shared" si="15"/>
        <v>0</v>
      </c>
      <c r="W36" s="20">
        <f t="shared" si="5"/>
        <v>0</v>
      </c>
      <c r="X36" s="18">
        <v>0</v>
      </c>
      <c r="Y36" s="16">
        <f t="shared" si="16"/>
        <v>0</v>
      </c>
      <c r="Z36" s="20">
        <f t="shared" si="6"/>
        <v>0</v>
      </c>
      <c r="AA36" s="53">
        <v>0</v>
      </c>
      <c r="AB36" s="16">
        <f t="shared" si="17"/>
        <v>0</v>
      </c>
      <c r="AC36" s="20">
        <f t="shared" si="7"/>
        <v>0</v>
      </c>
      <c r="AD36" s="53">
        <v>0</v>
      </c>
      <c r="AE36" s="16">
        <f t="shared" si="18"/>
        <v>0</v>
      </c>
      <c r="AF36" s="20">
        <f t="shared" si="8"/>
        <v>0</v>
      </c>
      <c r="AG36" s="1"/>
      <c r="AH36" s="19">
        <f t="shared" si="9"/>
        <v>0</v>
      </c>
    </row>
    <row r="37" spans="1:34" x14ac:dyDescent="0.2">
      <c r="A37" s="1"/>
      <c r="B37" s="1"/>
      <c r="C37" s="1"/>
      <c r="D37" s="1"/>
      <c r="E37" s="20"/>
      <c r="F37" s="16">
        <f>SUM(F11:F36)</f>
        <v>54080</v>
      </c>
      <c r="G37" s="16">
        <f>SUM(G11:G36)</f>
        <v>2288</v>
      </c>
      <c r="H37" s="16">
        <f>SUM(H11:H36)</f>
        <v>4420</v>
      </c>
      <c r="I37" s="16">
        <f>SUM(I11:I36)</f>
        <v>3120</v>
      </c>
      <c r="J37" s="16">
        <f>SUM(J11:J36)</f>
        <v>3120</v>
      </c>
      <c r="K37" s="16"/>
      <c r="L37" s="21"/>
      <c r="M37" s="16"/>
      <c r="N37" s="20"/>
      <c r="O37" s="2"/>
      <c r="P37" s="16"/>
      <c r="Q37" s="20"/>
      <c r="R37" s="2"/>
      <c r="S37" s="16"/>
      <c r="T37" s="20"/>
      <c r="U37" s="2"/>
      <c r="V37" s="16"/>
      <c r="W37" s="20"/>
      <c r="X37" s="2"/>
      <c r="Y37" s="16"/>
      <c r="Z37" s="20"/>
      <c r="AA37" s="53"/>
      <c r="AB37" s="16"/>
      <c r="AC37" s="20"/>
      <c r="AD37" s="2"/>
      <c r="AE37" s="16"/>
      <c r="AF37" s="20"/>
      <c r="AG37" s="1"/>
      <c r="AH37" s="3"/>
    </row>
    <row r="38" spans="1:34" x14ac:dyDescent="0.2">
      <c r="A38" s="1"/>
      <c r="B38" s="1"/>
      <c r="C38" s="1"/>
      <c r="D38" s="1"/>
      <c r="E38" s="20"/>
      <c r="F38" s="1"/>
      <c r="G38" s="1"/>
      <c r="H38" s="1"/>
      <c r="I38" s="1"/>
      <c r="J38" s="1"/>
      <c r="K38" s="1"/>
      <c r="L38" s="21"/>
      <c r="M38" s="16"/>
      <c r="N38" s="20"/>
      <c r="O38" s="2"/>
      <c r="P38" s="16"/>
      <c r="Q38" s="20"/>
      <c r="R38" s="2"/>
      <c r="S38" s="16"/>
      <c r="T38" s="20"/>
      <c r="U38" s="2"/>
      <c r="V38" s="16"/>
      <c r="W38" s="20"/>
      <c r="X38" s="2"/>
      <c r="Y38" s="16"/>
      <c r="Z38" s="20"/>
      <c r="AA38" s="53"/>
      <c r="AB38" s="16"/>
      <c r="AC38" s="20"/>
      <c r="AD38" s="2"/>
      <c r="AE38" s="16"/>
      <c r="AF38" s="20"/>
      <c r="AG38" s="1"/>
      <c r="AH38" s="3"/>
    </row>
    <row r="39" spans="1:34" x14ac:dyDescent="0.2">
      <c r="A39" s="237" t="s">
        <v>85</v>
      </c>
      <c r="B39" s="237"/>
      <c r="C39" s="237">
        <f>SUM(C$11:C$36)</f>
        <v>5025</v>
      </c>
      <c r="D39" s="237">
        <f>SUM(D$11:D$36)</f>
        <v>100.4999999999999</v>
      </c>
      <c r="E39" s="238">
        <f>SUM(E$11:E$36)</f>
        <v>5125.5000000000109</v>
      </c>
      <c r="F39" s="237"/>
      <c r="G39" s="237"/>
      <c r="H39" s="237"/>
      <c r="I39" s="237"/>
      <c r="J39" s="237"/>
      <c r="K39" s="237"/>
      <c r="L39" s="239"/>
      <c r="M39" s="240"/>
      <c r="N39" s="238">
        <f>SUM(N$11:N$36)</f>
        <v>5100</v>
      </c>
      <c r="O39" s="241"/>
      <c r="P39" s="240"/>
      <c r="Q39" s="238">
        <f>SUM(Q$11:Q$36)</f>
        <v>0</v>
      </c>
      <c r="R39" s="241"/>
      <c r="S39" s="240"/>
      <c r="T39" s="238">
        <f>SUM(T$11:T$36)</f>
        <v>0</v>
      </c>
      <c r="U39" s="241"/>
      <c r="V39" s="240"/>
      <c r="W39" s="238">
        <f>SUM(W$11:W$36)</f>
        <v>0</v>
      </c>
      <c r="X39" s="241"/>
      <c r="Y39" s="240"/>
      <c r="Z39" s="238">
        <f>SUM(Z$11:Z$36)</f>
        <v>0</v>
      </c>
      <c r="AA39" s="53"/>
      <c r="AB39" s="240"/>
      <c r="AC39" s="238">
        <f>SUM(AC$11:AC$36)</f>
        <v>0</v>
      </c>
      <c r="AD39" s="241"/>
      <c r="AE39" s="240"/>
      <c r="AF39" s="238">
        <f>SUM(AF$11:AF$36)</f>
        <v>0</v>
      </c>
      <c r="AG39" s="237"/>
      <c r="AH39" s="22"/>
    </row>
    <row r="40" spans="1:34" x14ac:dyDescent="0.2">
      <c r="A40" s="242" t="s">
        <v>86</v>
      </c>
      <c r="B40" s="242"/>
      <c r="C40" s="242"/>
      <c r="D40" s="242"/>
      <c r="E40" s="243">
        <f>SUM(L40:AF40)</f>
        <v>0.99502487562188846</v>
      </c>
      <c r="F40" s="242"/>
      <c r="G40" s="242"/>
      <c r="H40" s="242"/>
      <c r="I40" s="242"/>
      <c r="J40" s="242"/>
      <c r="K40" s="242"/>
      <c r="L40" s="244"/>
      <c r="M40" s="242"/>
      <c r="N40" s="243">
        <f>N39/$E$39</f>
        <v>0.99502487562188846</v>
      </c>
      <c r="O40" s="241"/>
      <c r="P40" s="242"/>
      <c r="Q40" s="243">
        <f>Q39/$E$39</f>
        <v>0</v>
      </c>
      <c r="R40" s="242"/>
      <c r="S40" s="242"/>
      <c r="T40" s="243">
        <f>T39/$E$39</f>
        <v>0</v>
      </c>
      <c r="U40" s="242"/>
      <c r="V40" s="242"/>
      <c r="W40" s="243">
        <f>W39/$E$39</f>
        <v>0</v>
      </c>
      <c r="X40" s="242"/>
      <c r="Y40" s="242"/>
      <c r="Z40" s="243">
        <f>Z39/$E$39</f>
        <v>0</v>
      </c>
      <c r="AA40" s="53"/>
      <c r="AB40" s="242"/>
      <c r="AC40" s="243">
        <f>AC39/$E$39</f>
        <v>0</v>
      </c>
      <c r="AD40" s="242"/>
      <c r="AE40" s="242"/>
      <c r="AF40" s="243">
        <f>AF39/$E$39</f>
        <v>0</v>
      </c>
      <c r="AG40" s="242"/>
      <c r="AH40" s="23"/>
    </row>
    <row r="41" spans="1:34" x14ac:dyDescent="0.2">
      <c r="A41" s="237"/>
      <c r="B41" s="237"/>
      <c r="C41" s="237"/>
      <c r="D41" s="237"/>
      <c r="E41" s="238"/>
      <c r="F41" s="237"/>
      <c r="G41" s="237"/>
      <c r="H41" s="237"/>
      <c r="I41" s="237"/>
      <c r="J41" s="237"/>
      <c r="K41" s="237"/>
      <c r="L41" s="239"/>
      <c r="M41" s="240"/>
      <c r="N41" s="238"/>
      <c r="O41" s="241"/>
      <c r="P41" s="240"/>
      <c r="Q41" s="238"/>
      <c r="R41" s="241"/>
      <c r="S41" s="240"/>
      <c r="T41" s="238"/>
      <c r="U41" s="241"/>
      <c r="V41" s="240"/>
      <c r="W41" s="238"/>
      <c r="X41" s="241"/>
      <c r="Y41" s="240"/>
      <c r="Z41" s="238"/>
      <c r="AA41" s="53"/>
      <c r="AB41" s="240"/>
      <c r="AC41" s="238"/>
      <c r="AD41" s="241"/>
      <c r="AE41" s="240"/>
      <c r="AF41" s="238"/>
      <c r="AG41" s="237"/>
      <c r="AH41" s="22"/>
    </row>
    <row r="42" spans="1:34" x14ac:dyDescent="0.2">
      <c r="A42" s="237" t="s">
        <v>87</v>
      </c>
      <c r="B42" s="237"/>
      <c r="C42" s="237"/>
      <c r="D42" s="237"/>
      <c r="E42" s="238"/>
      <c r="F42" s="237"/>
      <c r="G42" s="237"/>
      <c r="H42" s="237"/>
      <c r="I42" s="237"/>
      <c r="J42" s="237"/>
      <c r="K42" s="237">
        <f>SUM(K11:K36)</f>
        <v>41132</v>
      </c>
      <c r="L42" s="239"/>
      <c r="M42" s="240">
        <f>SUM(M11:M36)</f>
        <v>1582</v>
      </c>
      <c r="N42" s="238"/>
      <c r="O42" s="241"/>
      <c r="P42" s="240">
        <f>SUM(P11:P36)</f>
        <v>0</v>
      </c>
      <c r="Q42" s="238"/>
      <c r="R42" s="241"/>
      <c r="S42" s="240">
        <f>SUM(S11:S36)</f>
        <v>0</v>
      </c>
      <c r="T42" s="238"/>
      <c r="U42" s="241"/>
      <c r="V42" s="240">
        <f>SUM(V11:V36)</f>
        <v>0</v>
      </c>
      <c r="W42" s="238"/>
      <c r="X42" s="241"/>
      <c r="Y42" s="240">
        <f>SUM(Y11:Y36)</f>
        <v>0</v>
      </c>
      <c r="Z42" s="238"/>
      <c r="AA42" s="53"/>
      <c r="AB42" s="240">
        <f>SUM(AB11:AB36)</f>
        <v>0</v>
      </c>
      <c r="AC42" s="238"/>
      <c r="AD42" s="241"/>
      <c r="AE42" s="240">
        <f>SUM(AE11:AE36)</f>
        <v>0</v>
      </c>
      <c r="AF42" s="238"/>
      <c r="AG42" s="237"/>
      <c r="AH42" s="22"/>
    </row>
    <row r="43" spans="1:34" x14ac:dyDescent="0.2">
      <c r="A43" s="242" t="s">
        <v>88</v>
      </c>
      <c r="B43" s="242"/>
      <c r="C43" s="242"/>
      <c r="D43" s="242"/>
      <c r="E43" s="243"/>
      <c r="F43" s="242"/>
      <c r="G43" s="242"/>
      <c r="H43" s="242"/>
      <c r="I43" s="242"/>
      <c r="J43" s="242"/>
      <c r="K43" s="242">
        <f>SUM(L43:AF43)</f>
        <v>3.8461538461538464E-2</v>
      </c>
      <c r="L43" s="244"/>
      <c r="M43" s="242">
        <f>M42/$K$42</f>
        <v>3.8461538461538464E-2</v>
      </c>
      <c r="N43" s="243"/>
      <c r="O43" s="241"/>
      <c r="P43" s="242">
        <f>P42/$K$42</f>
        <v>0</v>
      </c>
      <c r="Q43" s="243"/>
      <c r="R43" s="242"/>
      <c r="S43" s="242">
        <f>S42/$K$42</f>
        <v>0</v>
      </c>
      <c r="T43" s="243"/>
      <c r="U43" s="242"/>
      <c r="V43" s="242">
        <f>V42/$K$42</f>
        <v>0</v>
      </c>
      <c r="W43" s="243"/>
      <c r="X43" s="242"/>
      <c r="Y43" s="242">
        <f>Y42/$K$42</f>
        <v>0</v>
      </c>
      <c r="Z43" s="243"/>
      <c r="AA43" s="53"/>
      <c r="AB43" s="242">
        <f>AB42/$K$42</f>
        <v>0</v>
      </c>
      <c r="AC43" s="243"/>
      <c r="AD43" s="242"/>
      <c r="AE43" s="242">
        <f>AE42/$K$42</f>
        <v>0</v>
      </c>
      <c r="AF43" s="243"/>
      <c r="AG43" s="242"/>
      <c r="AH43" s="23"/>
    </row>
    <row r="44" spans="1:34" x14ac:dyDescent="0.2">
      <c r="AA44" s="53"/>
    </row>
    <row r="45" spans="1:34" x14ac:dyDescent="0.2">
      <c r="AA45" s="53"/>
    </row>
    <row r="46" spans="1:34" x14ac:dyDescent="0.2">
      <c r="AA46" s="53"/>
    </row>
    <row r="47" spans="1:34" x14ac:dyDescent="0.2">
      <c r="AA47" s="53"/>
    </row>
    <row r="48" spans="1:34" x14ac:dyDescent="0.2">
      <c r="AA48" s="53"/>
    </row>
    <row r="49" spans="27:27" x14ac:dyDescent="0.2">
      <c r="AA49" s="53"/>
    </row>
    <row r="50" spans="27:27" x14ac:dyDescent="0.2">
      <c r="AA50" s="53"/>
    </row>
    <row r="51" spans="27:27" x14ac:dyDescent="0.2">
      <c r="AA51" s="53"/>
    </row>
    <row r="52" spans="27:27" x14ac:dyDescent="0.2">
      <c r="AA52" s="53"/>
    </row>
  </sheetData>
  <mergeCells count="6">
    <mergeCell ref="AD8:AF8"/>
    <mergeCell ref="R8:T8"/>
    <mergeCell ref="U8:W8"/>
    <mergeCell ref="P8:Q8"/>
    <mergeCell ref="X8:Z8"/>
    <mergeCell ref="AA8:AC8"/>
  </mergeCells>
  <phoneticPr fontId="0" type="noConversion"/>
  <pageMargins left="0.25" right="0" top="0.25" bottom="0" header="0.5" footer="0.5"/>
  <pageSetup scale="50" orientation="landscape" r:id="rId1"/>
  <headerFooter alignWithMargins="0">
    <oddFooter>&amp;L&amp;9&amp;F.xls (&amp;A)&amp;C&amp;9Page &amp;P of &amp;N&amp;R&amp;9&amp;D, &amp;T</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sheetPr>
  <dimension ref="A1:N48"/>
  <sheetViews>
    <sheetView workbookViewId="0">
      <pane xSplit="4" ySplit="8" topLeftCell="G15" activePane="bottomRight" state="frozen"/>
      <selection pane="topRight" activeCell="E1" sqref="E1"/>
      <selection pane="bottomLeft" activeCell="A8" sqref="A8"/>
      <selection pane="bottomRight" activeCell="D52" sqref="D52"/>
    </sheetView>
  </sheetViews>
  <sheetFormatPr defaultRowHeight="12.75" x14ac:dyDescent="0.2"/>
  <cols>
    <col min="1" max="1" width="57.28515625" customWidth="1"/>
    <col min="2" max="2" width="14.7109375" bestFit="1" customWidth="1"/>
    <col min="3" max="3" width="10.7109375" customWidth="1"/>
    <col min="4" max="4" width="11.28515625" bestFit="1" customWidth="1"/>
    <col min="5" max="9" width="13.7109375" customWidth="1"/>
    <col min="10" max="10" width="11.28515625" customWidth="1"/>
    <col min="11" max="12" width="12.7109375" customWidth="1"/>
    <col min="14" max="14" width="11.28515625" bestFit="1" customWidth="1"/>
  </cols>
  <sheetData>
    <row r="1" spans="1:14" ht="18.75" x14ac:dyDescent="0.3">
      <c r="A1" s="184" t="s">
        <v>52</v>
      </c>
      <c r="B1" s="185"/>
      <c r="C1" s="186"/>
      <c r="D1" s="187"/>
      <c r="E1" s="187"/>
    </row>
    <row r="2" spans="1:14" ht="18.75" x14ac:dyDescent="0.3">
      <c r="A2" s="188" t="s">
        <v>53</v>
      </c>
      <c r="B2" s="189"/>
      <c r="C2" s="186"/>
      <c r="D2" s="187"/>
      <c r="E2" s="187"/>
    </row>
    <row r="3" spans="1:14" ht="19.5" thickBot="1" x14ac:dyDescent="0.35">
      <c r="A3" s="190" t="s">
        <v>223</v>
      </c>
      <c r="B3" s="191"/>
      <c r="C3" s="186"/>
      <c r="D3" s="187"/>
      <c r="E3" s="187"/>
    </row>
    <row r="4" spans="1:14" ht="19.5" thickBot="1" x14ac:dyDescent="0.35">
      <c r="A4" s="192"/>
      <c r="B4" s="192"/>
      <c r="C4" s="186"/>
      <c r="D4" s="187"/>
      <c r="E4" s="187"/>
    </row>
    <row r="5" spans="1:14" ht="19.5" thickBot="1" x14ac:dyDescent="0.35">
      <c r="A5" s="193" t="str">
        <f>'IIB1-Personel Cost Flow'!A5</f>
        <v xml:space="preserve">BUDGET YEAR(s):  </v>
      </c>
      <c r="B5" s="201">
        <f>'IIB1-Personel Cost Flow'!B5</f>
        <v>0</v>
      </c>
      <c r="C5" s="194"/>
      <c r="D5" s="195"/>
      <c r="E5" s="187"/>
    </row>
    <row r="6" spans="1:14" ht="21.75" customHeight="1" thickBot="1" x14ac:dyDescent="0.35">
      <c r="A6" s="196" t="str">
        <f>'IIB1-Personel Cost Flow'!A6</f>
        <v>PROVIDER NAME:</v>
      </c>
      <c r="B6" s="197">
        <f>'IIB1-Personel Cost Flow'!B6</f>
        <v>0</v>
      </c>
      <c r="C6" s="198"/>
      <c r="D6" s="199"/>
      <c r="E6" s="200"/>
    </row>
    <row r="7" spans="1:14" ht="13.5" thickBot="1" x14ac:dyDescent="0.25">
      <c r="A7" s="150" t="s">
        <v>89</v>
      </c>
      <c r="E7" s="287"/>
      <c r="F7" s="287"/>
      <c r="G7" s="25" t="s">
        <v>59</v>
      </c>
      <c r="H7" s="25" t="s">
        <v>60</v>
      </c>
      <c r="I7" s="25" t="s">
        <v>61</v>
      </c>
      <c r="J7" s="26"/>
      <c r="K7" s="26"/>
      <c r="L7" s="26"/>
    </row>
    <row r="8" spans="1:14" ht="51.75" thickBot="1" x14ac:dyDescent="0.25">
      <c r="A8" s="245" t="s">
        <v>90</v>
      </c>
      <c r="B8" s="246" t="s">
        <v>91</v>
      </c>
      <c r="C8" s="247" t="s">
        <v>92</v>
      </c>
      <c r="D8" s="248" t="s">
        <v>93</v>
      </c>
      <c r="E8" s="249" t="s">
        <v>62</v>
      </c>
      <c r="F8" s="250" t="s">
        <v>63</v>
      </c>
      <c r="G8" s="205" t="str">
        <f>'IIB1-Personel Cost Flow'!R9</f>
        <v xml:space="preserve">Case Aid </v>
      </c>
      <c r="H8" s="205" t="str">
        <f>'IIB1-Personel Cost Flow'!U9</f>
        <v xml:space="preserve">Case Management </v>
      </c>
      <c r="I8" s="205"/>
      <c r="J8" s="28" t="s">
        <v>94</v>
      </c>
      <c r="K8" s="27" t="s">
        <v>66</v>
      </c>
      <c r="L8" s="27" t="s">
        <v>67</v>
      </c>
      <c r="M8" s="29"/>
      <c r="N8" s="204" t="s">
        <v>95</v>
      </c>
    </row>
    <row r="9" spans="1:14" x14ac:dyDescent="0.2">
      <c r="A9" s="1" t="s">
        <v>96</v>
      </c>
      <c r="B9" s="14">
        <v>100</v>
      </c>
      <c r="C9" s="30">
        <v>0.01</v>
      </c>
      <c r="D9" s="20">
        <f>'IIB1-Personel Cost Flow'!E39</f>
        <v>5125.5000000000109</v>
      </c>
      <c r="E9" s="72">
        <f>'IIB1-Personel Cost Flow'!N39</f>
        <v>5100</v>
      </c>
      <c r="F9" s="72">
        <v>5100</v>
      </c>
      <c r="G9" s="72">
        <v>1</v>
      </c>
      <c r="H9" s="72">
        <v>1</v>
      </c>
      <c r="I9" s="72">
        <v>1</v>
      </c>
      <c r="J9" s="1"/>
      <c r="K9" s="1"/>
      <c r="L9" s="1"/>
      <c r="M9" s="1"/>
      <c r="N9" s="1">
        <f t="shared" ref="N9:N29" si="0">D9-(SUM(E9:I9)+K9+L9)</f>
        <v>-5077.4999999999891</v>
      </c>
    </row>
    <row r="10" spans="1:14" x14ac:dyDescent="0.2">
      <c r="A10" s="1" t="s">
        <v>97</v>
      </c>
      <c r="B10" s="14">
        <v>100</v>
      </c>
      <c r="C10" s="30">
        <v>0.01</v>
      </c>
      <c r="D10" s="20">
        <f t="shared" ref="D10:D28" si="1">B10*(C10+1)</f>
        <v>101</v>
      </c>
      <c r="E10" s="72">
        <f>'IIB1-Personel Cost Flow'!N40*'11B2-Supporting Budget'!$D$10</f>
        <v>100.49751243781074</v>
      </c>
      <c r="F10" s="72">
        <f>'IIB1-Personel Cost Flow'!Q40*'11B2-Supporting Budget'!$D$10</f>
        <v>0</v>
      </c>
      <c r="G10" s="72">
        <f>'IIB1-Personel Cost Flow'!T40*'11B2-Supporting Budget'!$D$10</f>
        <v>0</v>
      </c>
      <c r="H10" s="72">
        <f>'IIB1-Personel Cost Flow'!W40*'11B2-Supporting Budget'!$D$10</f>
        <v>0</v>
      </c>
      <c r="I10" s="72">
        <f>'IIB1-Personel Cost Flow'!Z40*'11B2-Supporting Budget'!$D$10</f>
        <v>0</v>
      </c>
      <c r="J10" s="31">
        <f t="shared" ref="J10:J28" si="2">SUM($G10:$I10)</f>
        <v>0</v>
      </c>
      <c r="K10" s="1">
        <v>0</v>
      </c>
      <c r="L10" s="1">
        <v>0</v>
      </c>
      <c r="M10" s="1"/>
      <c r="N10" s="1">
        <f t="shared" si="0"/>
        <v>0.50248756218925905</v>
      </c>
    </row>
    <row r="11" spans="1:14" x14ac:dyDescent="0.2">
      <c r="A11" s="203" t="s">
        <v>98</v>
      </c>
      <c r="B11" s="14">
        <v>100</v>
      </c>
      <c r="C11" s="30">
        <v>0.01</v>
      </c>
      <c r="D11" s="20">
        <f t="shared" ref="D11" si="3">B11*(C11+1)</f>
        <v>101</v>
      </c>
      <c r="E11" s="72"/>
      <c r="F11" s="72"/>
      <c r="G11" s="72"/>
      <c r="H11" s="72"/>
      <c r="I11" s="72"/>
      <c r="J11" s="31">
        <f t="shared" si="2"/>
        <v>0</v>
      </c>
      <c r="K11" s="1">
        <v>0</v>
      </c>
      <c r="L11" s="1">
        <v>0</v>
      </c>
      <c r="M11" s="1"/>
      <c r="N11" s="1">
        <f t="shared" si="0"/>
        <v>101</v>
      </c>
    </row>
    <row r="12" spans="1:14" x14ac:dyDescent="0.2">
      <c r="A12" s="1" t="s">
        <v>99</v>
      </c>
      <c r="B12" s="14">
        <v>100</v>
      </c>
      <c r="C12" s="30">
        <v>0.01</v>
      </c>
      <c r="D12" s="20">
        <f t="shared" si="1"/>
        <v>101</v>
      </c>
      <c r="E12" s="14">
        <v>0</v>
      </c>
      <c r="F12" s="14">
        <v>0</v>
      </c>
      <c r="G12" s="14">
        <v>0</v>
      </c>
      <c r="H12" s="14">
        <v>0</v>
      </c>
      <c r="I12" s="14">
        <v>0</v>
      </c>
      <c r="J12" s="31">
        <f t="shared" si="2"/>
        <v>0</v>
      </c>
      <c r="K12" s="1">
        <v>0</v>
      </c>
      <c r="L12" s="1">
        <v>0</v>
      </c>
      <c r="M12" s="1"/>
      <c r="N12" s="1">
        <f t="shared" si="0"/>
        <v>101</v>
      </c>
    </row>
    <row r="13" spans="1:14" x14ac:dyDescent="0.2">
      <c r="A13" s="1" t="s">
        <v>100</v>
      </c>
      <c r="B13" s="14">
        <v>100</v>
      </c>
      <c r="C13" s="30">
        <v>0.01</v>
      </c>
      <c r="D13" s="20">
        <f>B13*(C13+1)</f>
        <v>101</v>
      </c>
      <c r="E13" s="14">
        <v>0</v>
      </c>
      <c r="F13" s="14">
        <v>0</v>
      </c>
      <c r="G13" s="14">
        <v>0</v>
      </c>
      <c r="H13" s="14">
        <v>0</v>
      </c>
      <c r="I13" s="14">
        <v>0</v>
      </c>
      <c r="J13" s="31">
        <f t="shared" si="2"/>
        <v>0</v>
      </c>
      <c r="K13" s="1">
        <v>0</v>
      </c>
      <c r="L13" s="1">
        <v>0</v>
      </c>
      <c r="M13" s="1"/>
      <c r="N13" s="1">
        <f t="shared" si="0"/>
        <v>101</v>
      </c>
    </row>
    <row r="14" spans="1:14" x14ac:dyDescent="0.2">
      <c r="A14" s="1" t="s">
        <v>101</v>
      </c>
      <c r="B14" s="14">
        <v>100</v>
      </c>
      <c r="C14" s="30">
        <v>0.01</v>
      </c>
      <c r="D14" s="20">
        <f t="shared" si="1"/>
        <v>101</v>
      </c>
      <c r="E14" s="14">
        <v>0</v>
      </c>
      <c r="F14" s="14">
        <v>0</v>
      </c>
      <c r="G14" s="14">
        <v>0</v>
      </c>
      <c r="H14" s="14">
        <v>0</v>
      </c>
      <c r="I14" s="14">
        <v>0</v>
      </c>
      <c r="J14" s="31">
        <f t="shared" si="2"/>
        <v>0</v>
      </c>
      <c r="K14" s="1">
        <v>0</v>
      </c>
      <c r="L14" s="1">
        <v>0</v>
      </c>
      <c r="M14" s="1"/>
      <c r="N14" s="1">
        <f t="shared" si="0"/>
        <v>101</v>
      </c>
    </row>
    <row r="15" spans="1:14" x14ac:dyDescent="0.2">
      <c r="A15" s="1" t="s">
        <v>102</v>
      </c>
      <c r="B15" s="14">
        <v>100</v>
      </c>
      <c r="C15" s="30">
        <v>0.01</v>
      </c>
      <c r="D15" s="20">
        <f>B15*(C15+1)</f>
        <v>101</v>
      </c>
      <c r="E15" s="14">
        <v>0</v>
      </c>
      <c r="F15" s="14">
        <v>0</v>
      </c>
      <c r="G15" s="14">
        <v>0</v>
      </c>
      <c r="H15" s="14">
        <v>0</v>
      </c>
      <c r="I15" s="14">
        <v>0</v>
      </c>
      <c r="J15" s="31">
        <f t="shared" si="2"/>
        <v>0</v>
      </c>
      <c r="K15" s="1">
        <v>0</v>
      </c>
      <c r="L15" s="1">
        <v>0</v>
      </c>
      <c r="M15" s="1"/>
      <c r="N15" s="1">
        <f t="shared" si="0"/>
        <v>101</v>
      </c>
    </row>
    <row r="16" spans="1:14" x14ac:dyDescent="0.2">
      <c r="A16" s="1" t="s">
        <v>103</v>
      </c>
      <c r="B16" s="14">
        <v>100</v>
      </c>
      <c r="C16" s="30">
        <v>0.01</v>
      </c>
      <c r="D16" s="20">
        <f t="shared" si="1"/>
        <v>101</v>
      </c>
      <c r="E16" s="14">
        <v>0</v>
      </c>
      <c r="F16" s="14">
        <v>0</v>
      </c>
      <c r="G16" s="14">
        <v>0</v>
      </c>
      <c r="H16" s="14">
        <v>0</v>
      </c>
      <c r="I16" s="14">
        <v>0</v>
      </c>
      <c r="J16" s="31">
        <f t="shared" si="2"/>
        <v>0</v>
      </c>
      <c r="K16" s="1">
        <v>0</v>
      </c>
      <c r="L16" s="1">
        <v>0</v>
      </c>
      <c r="M16" s="1"/>
      <c r="N16" s="1">
        <f t="shared" si="0"/>
        <v>101</v>
      </c>
    </row>
    <row r="17" spans="1:14" x14ac:dyDescent="0.2">
      <c r="A17" s="1" t="s">
        <v>104</v>
      </c>
      <c r="B17" s="14">
        <v>100</v>
      </c>
      <c r="C17" s="30">
        <v>0.01</v>
      </c>
      <c r="D17" s="20">
        <f t="shared" si="1"/>
        <v>101</v>
      </c>
      <c r="E17" s="14">
        <v>0</v>
      </c>
      <c r="F17" s="14">
        <v>0</v>
      </c>
      <c r="G17" s="14">
        <v>0</v>
      </c>
      <c r="H17" s="14">
        <v>0</v>
      </c>
      <c r="I17" s="14">
        <v>0</v>
      </c>
      <c r="J17" s="31">
        <f t="shared" si="2"/>
        <v>0</v>
      </c>
      <c r="K17" s="1">
        <v>0</v>
      </c>
      <c r="L17" s="1">
        <v>0</v>
      </c>
      <c r="M17" s="1"/>
      <c r="N17" s="1">
        <f t="shared" si="0"/>
        <v>101</v>
      </c>
    </row>
    <row r="18" spans="1:14" x14ac:dyDescent="0.2">
      <c r="A18" s="1" t="s">
        <v>105</v>
      </c>
      <c r="B18" s="14">
        <v>100</v>
      </c>
      <c r="C18" s="30">
        <v>0.01</v>
      </c>
      <c r="D18" s="20">
        <f t="shared" si="1"/>
        <v>101</v>
      </c>
      <c r="E18" s="14">
        <v>0</v>
      </c>
      <c r="F18" s="14">
        <v>0</v>
      </c>
      <c r="G18" s="14">
        <v>0</v>
      </c>
      <c r="H18" s="14">
        <v>0</v>
      </c>
      <c r="I18" s="14">
        <v>0</v>
      </c>
      <c r="J18" s="31">
        <f t="shared" si="2"/>
        <v>0</v>
      </c>
      <c r="K18" s="1">
        <v>0</v>
      </c>
      <c r="L18" s="1">
        <v>0</v>
      </c>
      <c r="M18" s="1"/>
      <c r="N18" s="1">
        <f t="shared" si="0"/>
        <v>101</v>
      </c>
    </row>
    <row r="19" spans="1:14" x14ac:dyDescent="0.2">
      <c r="A19" s="1" t="s">
        <v>106</v>
      </c>
      <c r="B19" s="14">
        <v>100</v>
      </c>
      <c r="C19" s="30">
        <v>0.01</v>
      </c>
      <c r="D19" s="20">
        <f t="shared" si="1"/>
        <v>101</v>
      </c>
      <c r="E19" s="14">
        <v>0</v>
      </c>
      <c r="F19" s="14">
        <v>0</v>
      </c>
      <c r="G19" s="14">
        <v>0</v>
      </c>
      <c r="H19" s="14">
        <v>0</v>
      </c>
      <c r="I19" s="14">
        <v>0</v>
      </c>
      <c r="J19" s="31">
        <f t="shared" si="2"/>
        <v>0</v>
      </c>
      <c r="K19" s="1">
        <v>0</v>
      </c>
      <c r="L19" s="1">
        <v>0</v>
      </c>
      <c r="M19" s="1"/>
      <c r="N19" s="1">
        <f t="shared" si="0"/>
        <v>101</v>
      </c>
    </row>
    <row r="20" spans="1:14" x14ac:dyDescent="0.2">
      <c r="A20" s="203" t="s">
        <v>107</v>
      </c>
      <c r="B20" s="14">
        <v>100</v>
      </c>
      <c r="C20" s="30">
        <v>0.01</v>
      </c>
      <c r="D20" s="20">
        <f t="shared" si="1"/>
        <v>101</v>
      </c>
      <c r="E20" s="14">
        <v>0</v>
      </c>
      <c r="F20" s="14">
        <v>0</v>
      </c>
      <c r="G20" s="14">
        <v>0</v>
      </c>
      <c r="H20" s="14">
        <v>0</v>
      </c>
      <c r="I20" s="14">
        <v>0</v>
      </c>
      <c r="J20" s="31">
        <f t="shared" si="2"/>
        <v>0</v>
      </c>
      <c r="K20" s="1">
        <v>0</v>
      </c>
      <c r="L20" s="1">
        <v>0</v>
      </c>
      <c r="M20" s="1"/>
      <c r="N20" s="1">
        <f t="shared" si="0"/>
        <v>101</v>
      </c>
    </row>
    <row r="21" spans="1:14" x14ac:dyDescent="0.2">
      <c r="A21" s="1" t="s">
        <v>108</v>
      </c>
      <c r="B21" s="14">
        <v>100</v>
      </c>
      <c r="C21" s="30">
        <v>0.01</v>
      </c>
      <c r="D21" s="20">
        <f t="shared" si="1"/>
        <v>101</v>
      </c>
      <c r="E21" s="14">
        <v>0</v>
      </c>
      <c r="F21" s="14">
        <v>0</v>
      </c>
      <c r="G21" s="14">
        <v>0</v>
      </c>
      <c r="H21" s="14">
        <v>0</v>
      </c>
      <c r="I21" s="14">
        <v>0</v>
      </c>
      <c r="J21" s="31">
        <f t="shared" si="2"/>
        <v>0</v>
      </c>
      <c r="K21" s="1">
        <v>0</v>
      </c>
      <c r="L21" s="1">
        <v>0</v>
      </c>
      <c r="M21" s="1"/>
      <c r="N21" s="1">
        <f t="shared" si="0"/>
        <v>101</v>
      </c>
    </row>
    <row r="22" spans="1:14" x14ac:dyDescent="0.2">
      <c r="A22" s="1" t="s">
        <v>109</v>
      </c>
      <c r="B22" s="14">
        <v>100</v>
      </c>
      <c r="C22" s="30">
        <v>0.01</v>
      </c>
      <c r="D22" s="20">
        <f t="shared" si="1"/>
        <v>101</v>
      </c>
      <c r="E22" s="14">
        <v>0</v>
      </c>
      <c r="F22" s="14">
        <v>0</v>
      </c>
      <c r="G22" s="14">
        <v>0</v>
      </c>
      <c r="H22" s="14">
        <v>0</v>
      </c>
      <c r="I22" s="14">
        <v>0</v>
      </c>
      <c r="J22" s="31">
        <f t="shared" si="2"/>
        <v>0</v>
      </c>
      <c r="K22" s="1">
        <v>0</v>
      </c>
      <c r="L22" s="1">
        <v>0</v>
      </c>
      <c r="M22" s="1"/>
      <c r="N22" s="1">
        <f t="shared" si="0"/>
        <v>101</v>
      </c>
    </row>
    <row r="23" spans="1:14" x14ac:dyDescent="0.2">
      <c r="A23" s="203" t="s">
        <v>110</v>
      </c>
      <c r="B23" s="14">
        <v>100</v>
      </c>
      <c r="C23" s="30">
        <v>0.01</v>
      </c>
      <c r="D23" s="20">
        <f t="shared" si="1"/>
        <v>101</v>
      </c>
      <c r="E23" s="14">
        <v>0</v>
      </c>
      <c r="F23" s="14">
        <v>0</v>
      </c>
      <c r="G23" s="14">
        <v>0</v>
      </c>
      <c r="H23" s="14">
        <v>0</v>
      </c>
      <c r="I23" s="14">
        <v>0</v>
      </c>
      <c r="J23" s="31">
        <f t="shared" si="2"/>
        <v>0</v>
      </c>
      <c r="K23" s="1">
        <v>0</v>
      </c>
      <c r="L23" s="1">
        <v>0</v>
      </c>
      <c r="M23" s="1"/>
      <c r="N23" s="1">
        <f t="shared" si="0"/>
        <v>101</v>
      </c>
    </row>
    <row r="24" spans="1:14" x14ac:dyDescent="0.2">
      <c r="A24" s="203" t="s">
        <v>111</v>
      </c>
      <c r="B24" s="14">
        <v>100</v>
      </c>
      <c r="C24" s="30">
        <v>0.01</v>
      </c>
      <c r="D24" s="20">
        <f>B24*(C24+1)</f>
        <v>101</v>
      </c>
      <c r="E24" s="14">
        <v>0</v>
      </c>
      <c r="F24" s="14">
        <v>0</v>
      </c>
      <c r="G24" s="14">
        <v>0</v>
      </c>
      <c r="H24" s="14">
        <v>0</v>
      </c>
      <c r="I24" s="14">
        <v>0</v>
      </c>
      <c r="J24" s="31">
        <f t="shared" si="2"/>
        <v>0</v>
      </c>
      <c r="K24" s="1">
        <v>0</v>
      </c>
      <c r="L24" s="1">
        <v>0</v>
      </c>
      <c r="M24" s="1"/>
      <c r="N24" s="1">
        <f t="shared" si="0"/>
        <v>101</v>
      </c>
    </row>
    <row r="25" spans="1:14" x14ac:dyDescent="0.2">
      <c r="A25" s="1" t="s">
        <v>112</v>
      </c>
      <c r="B25" s="14">
        <v>100</v>
      </c>
      <c r="C25" s="30">
        <v>0.01</v>
      </c>
      <c r="D25" s="20">
        <f t="shared" si="1"/>
        <v>101</v>
      </c>
      <c r="E25" s="14">
        <v>0</v>
      </c>
      <c r="F25" s="14">
        <v>0</v>
      </c>
      <c r="G25" s="14">
        <v>0</v>
      </c>
      <c r="H25" s="14">
        <v>0</v>
      </c>
      <c r="I25" s="14">
        <v>0</v>
      </c>
      <c r="J25" s="31">
        <f t="shared" si="2"/>
        <v>0</v>
      </c>
      <c r="K25" s="1">
        <v>0</v>
      </c>
      <c r="L25" s="1">
        <v>0</v>
      </c>
      <c r="M25" s="1"/>
      <c r="N25" s="1">
        <f t="shared" si="0"/>
        <v>101</v>
      </c>
    </row>
    <row r="26" spans="1:14" x14ac:dyDescent="0.2">
      <c r="A26" s="1" t="s">
        <v>113</v>
      </c>
      <c r="B26" s="14">
        <v>100</v>
      </c>
      <c r="C26" s="30">
        <v>0.01</v>
      </c>
      <c r="D26" s="20">
        <f t="shared" si="1"/>
        <v>101</v>
      </c>
      <c r="E26" s="14">
        <v>0</v>
      </c>
      <c r="F26" s="14">
        <v>0</v>
      </c>
      <c r="G26" s="14">
        <v>0</v>
      </c>
      <c r="H26" s="14">
        <v>0</v>
      </c>
      <c r="I26" s="14">
        <v>0</v>
      </c>
      <c r="J26" s="31">
        <f t="shared" si="2"/>
        <v>0</v>
      </c>
      <c r="K26" s="1">
        <v>0</v>
      </c>
      <c r="L26" s="1">
        <v>0</v>
      </c>
      <c r="M26" s="1"/>
      <c r="N26" s="1">
        <f t="shared" si="0"/>
        <v>101</v>
      </c>
    </row>
    <row r="27" spans="1:14" x14ac:dyDescent="0.2">
      <c r="A27" s="1" t="s">
        <v>114</v>
      </c>
      <c r="B27" s="14">
        <v>100</v>
      </c>
      <c r="C27" s="30">
        <v>0.01</v>
      </c>
      <c r="D27" s="20">
        <f t="shared" si="1"/>
        <v>101</v>
      </c>
      <c r="E27" s="14">
        <v>0</v>
      </c>
      <c r="F27" s="14">
        <v>0</v>
      </c>
      <c r="G27" s="14">
        <v>0</v>
      </c>
      <c r="H27" s="14">
        <v>0</v>
      </c>
      <c r="I27" s="14">
        <v>0</v>
      </c>
      <c r="J27" s="31">
        <f t="shared" si="2"/>
        <v>0</v>
      </c>
      <c r="K27" s="1">
        <v>0</v>
      </c>
      <c r="L27" s="1">
        <v>0</v>
      </c>
      <c r="M27" s="1"/>
      <c r="N27" s="1">
        <f t="shared" si="0"/>
        <v>101</v>
      </c>
    </row>
    <row r="28" spans="1:14" x14ac:dyDescent="0.2">
      <c r="A28" s="1" t="s">
        <v>115</v>
      </c>
      <c r="B28" s="14">
        <v>100</v>
      </c>
      <c r="C28" s="30">
        <v>0.01</v>
      </c>
      <c r="D28" s="20">
        <f t="shared" si="1"/>
        <v>101</v>
      </c>
      <c r="E28" s="14">
        <v>0</v>
      </c>
      <c r="F28" s="14">
        <v>0</v>
      </c>
      <c r="G28" s="14">
        <v>0</v>
      </c>
      <c r="H28" s="14">
        <v>0</v>
      </c>
      <c r="I28" s="14">
        <v>0</v>
      </c>
      <c r="J28" s="31">
        <f t="shared" si="2"/>
        <v>0</v>
      </c>
      <c r="K28" s="1">
        <v>0</v>
      </c>
      <c r="L28" s="1">
        <v>0</v>
      </c>
      <c r="M28" s="1"/>
      <c r="N28" s="1">
        <f t="shared" si="0"/>
        <v>101</v>
      </c>
    </row>
    <row r="29" spans="1:14" x14ac:dyDescent="0.2">
      <c r="A29" s="251" t="s">
        <v>116</v>
      </c>
      <c r="B29" s="251">
        <f>SUM(B9:B28)</f>
        <v>2000</v>
      </c>
      <c r="C29" s="252"/>
      <c r="D29" s="253">
        <f t="shared" ref="D29:L29" si="4">SUM(D9:D28)</f>
        <v>7044.5000000000109</v>
      </c>
      <c r="E29" s="251">
        <f t="shared" si="4"/>
        <v>5200.4975124378107</v>
      </c>
      <c r="F29" s="251">
        <f t="shared" si="4"/>
        <v>5100</v>
      </c>
      <c r="G29" s="251">
        <f t="shared" si="4"/>
        <v>1</v>
      </c>
      <c r="H29" s="251">
        <f t="shared" si="4"/>
        <v>1</v>
      </c>
      <c r="I29" s="251">
        <f t="shared" si="4"/>
        <v>1</v>
      </c>
      <c r="J29" s="251">
        <f t="shared" si="4"/>
        <v>0</v>
      </c>
      <c r="K29" s="251">
        <f t="shared" si="4"/>
        <v>0</v>
      </c>
      <c r="L29" s="251">
        <f t="shared" si="4"/>
        <v>0</v>
      </c>
      <c r="M29" s="237"/>
      <c r="N29" s="1">
        <f t="shared" si="0"/>
        <v>-3258.9975124377997</v>
      </c>
    </row>
    <row r="30" spans="1:14" x14ac:dyDescent="0.2">
      <c r="A30" s="1"/>
      <c r="B30" s="1"/>
      <c r="C30" s="24"/>
      <c r="D30" s="20"/>
      <c r="E30" s="1"/>
      <c r="F30" s="1"/>
      <c r="G30" s="1"/>
      <c r="H30" s="1"/>
      <c r="I30" s="1"/>
      <c r="J30" s="1"/>
      <c r="K30" s="1"/>
      <c r="L30" s="1"/>
      <c r="M30" s="1"/>
      <c r="N30" s="1"/>
    </row>
    <row r="31" spans="1:14" x14ac:dyDescent="0.2">
      <c r="A31" s="1" t="s">
        <v>117</v>
      </c>
      <c r="B31" s="1"/>
      <c r="C31" s="24"/>
      <c r="D31" s="20"/>
      <c r="E31" s="1"/>
      <c r="F31" s="1"/>
      <c r="G31" s="14">
        <f>G23/15000*15000</f>
        <v>0</v>
      </c>
      <c r="H31" s="14">
        <v>0</v>
      </c>
      <c r="I31" s="14">
        <f>I23/15000*15000</f>
        <v>0</v>
      </c>
      <c r="J31" s="31"/>
      <c r="K31" s="14">
        <f>K23/15000*15000</f>
        <v>0</v>
      </c>
      <c r="L31" s="14">
        <v>0</v>
      </c>
      <c r="M31" s="1"/>
      <c r="N31" s="1"/>
    </row>
    <row r="32" spans="1:14" x14ac:dyDescent="0.2">
      <c r="A32" s="1" t="s">
        <v>118</v>
      </c>
      <c r="B32" s="1"/>
      <c r="C32" s="24"/>
      <c r="D32" s="20"/>
      <c r="E32" s="1"/>
      <c r="F32" s="1"/>
      <c r="G32" s="1">
        <f>MAX(0,SUM(G23:G24)-G31)</f>
        <v>0</v>
      </c>
      <c r="H32" s="1">
        <f>MAX(0,SUM(H23:H24)-H31)</f>
        <v>0</v>
      </c>
      <c r="I32" s="1">
        <f>MAX(0,SUM(I23:I24)-I31)</f>
        <v>0</v>
      </c>
      <c r="J32" s="1"/>
      <c r="K32" s="1">
        <f>MAX(0,SUM(K23:K24)-K31)</f>
        <v>0</v>
      </c>
      <c r="L32" s="1">
        <f>MAX(0,SUM(L23:L24)-L31)</f>
        <v>0</v>
      </c>
      <c r="M32" s="1"/>
      <c r="N32" s="1"/>
    </row>
    <row r="33" spans="1:14" x14ac:dyDescent="0.2">
      <c r="A33" s="1"/>
      <c r="B33" s="1"/>
      <c r="C33" s="24"/>
      <c r="D33" s="20"/>
      <c r="E33" s="1"/>
      <c r="F33" s="1"/>
      <c r="G33" s="1"/>
      <c r="H33" s="1"/>
      <c r="I33" s="1"/>
      <c r="J33" s="1"/>
      <c r="K33" s="1"/>
      <c r="L33" s="1"/>
      <c r="M33" s="1"/>
      <c r="N33" s="1"/>
    </row>
    <row r="34" spans="1:14" s="54" customFormat="1" x14ac:dyDescent="0.2">
      <c r="A34" s="254" t="s">
        <v>119</v>
      </c>
      <c r="B34" s="254"/>
      <c r="C34" s="255"/>
      <c r="D34" s="256"/>
      <c r="E34" s="32">
        <f>-SUM(G34:I34,K34:L34)</f>
        <v>-5200.4975124378107</v>
      </c>
      <c r="F34" s="254"/>
      <c r="G34" s="254">
        <f>(G35/SUM($G$35:$I$35,$K$35:$L$35))*$E$29</f>
        <v>1733.4991708126036</v>
      </c>
      <c r="H34" s="254">
        <f>(H35/SUM($G$35:$I$35,$K$35:$L$35))*$E$29</f>
        <v>1733.4991708126036</v>
      </c>
      <c r="I34" s="254">
        <f>(I35/SUM($G$35:$I$35,$K$35:$L$35))*$E$29</f>
        <v>1733.4991708126036</v>
      </c>
      <c r="J34" s="254"/>
      <c r="K34" s="254">
        <f>(K35/SUM($G$35:$I$35,$K$35:$L$35))*$E$29</f>
        <v>0</v>
      </c>
      <c r="L34" s="254">
        <f>(L35/SUM($G$35:$I$35,$K$35:$L$35))*$E$29</f>
        <v>0</v>
      </c>
      <c r="M34" s="257"/>
      <c r="N34" s="257"/>
    </row>
    <row r="35" spans="1:14" x14ac:dyDescent="0.2">
      <c r="A35" s="1" t="s">
        <v>120</v>
      </c>
      <c r="B35" s="1"/>
      <c r="C35" s="24"/>
      <c r="D35" s="20"/>
      <c r="E35" s="1"/>
      <c r="F35" s="1"/>
      <c r="G35" s="1">
        <f t="shared" ref="G35:I35" si="5">SUM(G29-G32)</f>
        <v>1</v>
      </c>
      <c r="H35" s="1">
        <f t="shared" si="5"/>
        <v>1</v>
      </c>
      <c r="I35" s="1">
        <f t="shared" si="5"/>
        <v>1</v>
      </c>
      <c r="J35" s="1"/>
      <c r="K35" s="1">
        <f>SUM(K29-K32)</f>
        <v>0</v>
      </c>
      <c r="L35" s="1">
        <f>SUM(L29-L32)</f>
        <v>0</v>
      </c>
      <c r="M35" s="1"/>
      <c r="N35" s="1"/>
    </row>
    <row r="36" spans="1:14" x14ac:dyDescent="0.2">
      <c r="A36" s="1"/>
      <c r="B36" s="1"/>
      <c r="C36" s="24"/>
      <c r="D36" s="20"/>
      <c r="E36" s="1"/>
      <c r="F36" s="1"/>
      <c r="G36" s="1"/>
      <c r="H36" s="1"/>
      <c r="I36" s="1"/>
      <c r="J36" s="1"/>
      <c r="K36" s="1"/>
      <c r="L36" s="1"/>
      <c r="M36" s="1"/>
      <c r="N36" s="1"/>
    </row>
    <row r="37" spans="1:14" x14ac:dyDescent="0.2">
      <c r="A37" s="251" t="s">
        <v>121</v>
      </c>
      <c r="B37" s="251"/>
      <c r="C37" s="252"/>
      <c r="D37" s="253"/>
      <c r="E37" s="251"/>
      <c r="F37" s="32">
        <f>-SUM(G37:L37)</f>
        <v>-5100</v>
      </c>
      <c r="G37" s="251">
        <f>(G38/($B$38-$E$38)*$F$29)</f>
        <v>1020</v>
      </c>
      <c r="H37" s="251">
        <f>(H38/($B$38-$E$38)*$F$29)</f>
        <v>1020</v>
      </c>
      <c r="I37" s="251">
        <f>(I38/($B$38-$E$38)*$F$29)</f>
        <v>1020</v>
      </c>
      <c r="J37" s="251"/>
      <c r="K37" s="251">
        <f>(K38/($B$38-$E$38)*$F$29)</f>
        <v>1020</v>
      </c>
      <c r="L37" s="251">
        <f>(L38/($B$38-$E$38)*$F$29)</f>
        <v>1020</v>
      </c>
      <c r="M37" s="237"/>
      <c r="N37" s="237"/>
    </row>
    <row r="38" spans="1:14" x14ac:dyDescent="0.2">
      <c r="A38" s="33" t="s">
        <v>122</v>
      </c>
      <c r="B38" s="34">
        <f>SUM(E38:L38)</f>
        <v>16500</v>
      </c>
      <c r="C38" s="24"/>
      <c r="D38" s="44"/>
      <c r="E38" s="35">
        <v>16000</v>
      </c>
      <c r="F38" s="36"/>
      <c r="G38" s="35">
        <v>100</v>
      </c>
      <c r="H38" s="35">
        <v>100</v>
      </c>
      <c r="I38" s="35">
        <v>100</v>
      </c>
      <c r="J38" s="35"/>
      <c r="K38" s="35">
        <v>100</v>
      </c>
      <c r="L38" s="35">
        <v>100</v>
      </c>
      <c r="M38" s="34"/>
      <c r="N38" s="34"/>
    </row>
    <row r="39" spans="1:14" x14ac:dyDescent="0.2">
      <c r="A39" s="1"/>
      <c r="B39" s="1"/>
      <c r="C39" s="24"/>
      <c r="D39" s="20"/>
      <c r="E39" s="1"/>
      <c r="F39" s="1"/>
      <c r="G39" s="1"/>
      <c r="H39" s="1"/>
      <c r="I39" s="1"/>
      <c r="J39" s="1"/>
      <c r="K39" s="1"/>
      <c r="L39" s="1"/>
      <c r="M39" s="1"/>
      <c r="N39" s="1"/>
    </row>
    <row r="40" spans="1:14" x14ac:dyDescent="0.2">
      <c r="A40" s="258" t="s">
        <v>123</v>
      </c>
      <c r="B40" s="258"/>
      <c r="C40" s="259"/>
      <c r="D40" s="260"/>
      <c r="E40" s="258"/>
      <c r="F40" s="258"/>
      <c r="G40" s="258">
        <f t="shared" ref="G40:I40" si="6">SUM(G29+G34+G37)</f>
        <v>2754.4991708126036</v>
      </c>
      <c r="H40" s="258">
        <f t="shared" si="6"/>
        <v>2754.4991708126036</v>
      </c>
      <c r="I40" s="258">
        <f t="shared" si="6"/>
        <v>2754.4991708126036</v>
      </c>
      <c r="J40" s="258"/>
      <c r="K40" s="258">
        <f>SUM(K29+K34+K37)</f>
        <v>1020</v>
      </c>
      <c r="L40" s="258">
        <f>SUM(L29+L34+L37)</f>
        <v>1020</v>
      </c>
      <c r="M40" s="237"/>
      <c r="N40" s="237"/>
    </row>
    <row r="41" spans="1:14" x14ac:dyDescent="0.2">
      <c r="A41" s="1" t="s">
        <v>124</v>
      </c>
      <c r="B41" s="1"/>
      <c r="C41" s="24"/>
      <c r="D41" s="20"/>
      <c r="E41" s="1"/>
      <c r="F41" s="1"/>
      <c r="G41" s="14">
        <v>0</v>
      </c>
      <c r="H41" s="14">
        <v>0</v>
      </c>
      <c r="I41" s="14">
        <v>0</v>
      </c>
      <c r="J41" s="31"/>
      <c r="K41" s="14">
        <v>0</v>
      </c>
      <c r="L41" s="14">
        <v>0</v>
      </c>
      <c r="M41" s="1"/>
      <c r="N41" s="1"/>
    </row>
    <row r="42" spans="1:14" x14ac:dyDescent="0.2">
      <c r="A42" s="237" t="s">
        <v>125</v>
      </c>
      <c r="B42" s="237"/>
      <c r="C42" s="261"/>
      <c r="D42" s="238"/>
      <c r="E42" s="237"/>
      <c r="F42" s="237"/>
      <c r="G42" s="237">
        <f t="shared" ref="G42:H42" si="7">G40-G41</f>
        <v>2754.4991708126036</v>
      </c>
      <c r="H42" s="237">
        <f t="shared" si="7"/>
        <v>2754.4991708126036</v>
      </c>
      <c r="I42" s="237">
        <f t="shared" ref="I42" si="8">I40-I41</f>
        <v>2754.4991708126036</v>
      </c>
      <c r="J42" s="237"/>
      <c r="K42" s="237">
        <f>K40-K41</f>
        <v>1020</v>
      </c>
      <c r="L42" s="237">
        <f>L40-L41</f>
        <v>1020</v>
      </c>
      <c r="M42" s="237"/>
      <c r="N42" s="237"/>
    </row>
    <row r="43" spans="1:14" x14ac:dyDescent="0.2">
      <c r="A43" s="1"/>
      <c r="B43" s="1"/>
      <c r="C43" s="24"/>
      <c r="D43" s="20"/>
      <c r="E43" s="1"/>
      <c r="F43" s="1"/>
      <c r="G43" s="1"/>
      <c r="H43" s="1"/>
      <c r="I43" s="1"/>
      <c r="J43" s="1"/>
      <c r="K43" s="1"/>
      <c r="L43" s="1"/>
      <c r="M43" s="1"/>
      <c r="N43" s="1"/>
    </row>
    <row r="44" spans="1:14" x14ac:dyDescent="0.2">
      <c r="A44" s="1" t="s">
        <v>126</v>
      </c>
      <c r="B44" s="1"/>
      <c r="C44" s="24"/>
      <c r="D44" s="20"/>
      <c r="E44" s="1"/>
      <c r="F44" s="1"/>
      <c r="G44" s="37">
        <v>10</v>
      </c>
      <c r="H44" s="37">
        <v>10</v>
      </c>
      <c r="I44" s="37">
        <v>10</v>
      </c>
      <c r="J44" s="1"/>
      <c r="K44" s="262" t="s">
        <v>127</v>
      </c>
      <c r="L44" s="262" t="s">
        <v>127</v>
      </c>
      <c r="M44" s="1"/>
      <c r="N44" s="1"/>
    </row>
    <row r="45" spans="1:14" x14ac:dyDescent="0.2">
      <c r="A45" s="1"/>
      <c r="B45" s="1"/>
      <c r="C45" s="24"/>
      <c r="D45" s="20"/>
      <c r="E45" s="1"/>
      <c r="F45" s="1"/>
      <c r="G45" s="1"/>
      <c r="H45" s="1"/>
      <c r="I45" s="1"/>
      <c r="J45" s="31"/>
      <c r="K45" s="4"/>
      <c r="L45" s="4"/>
      <c r="M45" s="1"/>
      <c r="N45" s="1"/>
    </row>
    <row r="46" spans="1:14" x14ac:dyDescent="0.2">
      <c r="A46" s="32" t="s">
        <v>128</v>
      </c>
      <c r="B46" s="32"/>
      <c r="C46" s="39"/>
      <c r="D46" s="45"/>
      <c r="E46" s="32"/>
      <c r="F46" s="32"/>
      <c r="G46" s="32">
        <f t="shared" ref="G46:I46" si="9">G40/G44</f>
        <v>275.44991708126037</v>
      </c>
      <c r="H46" s="32">
        <f t="shared" si="9"/>
        <v>275.44991708126037</v>
      </c>
      <c r="I46" s="32">
        <f t="shared" si="9"/>
        <v>275.44991708126037</v>
      </c>
      <c r="J46" s="38"/>
      <c r="K46" s="262" t="s">
        <v>127</v>
      </c>
      <c r="L46" s="262" t="s">
        <v>127</v>
      </c>
      <c r="M46" s="237"/>
      <c r="N46" s="237"/>
    </row>
    <row r="47" spans="1:14" x14ac:dyDescent="0.2">
      <c r="A47" s="1"/>
      <c r="B47" s="1"/>
      <c r="C47" s="24"/>
      <c r="D47" s="20"/>
      <c r="E47" s="1"/>
      <c r="F47" s="1"/>
      <c r="G47" s="1"/>
      <c r="H47" s="1"/>
      <c r="I47" s="1"/>
      <c r="J47" s="1"/>
      <c r="K47" s="4"/>
      <c r="L47" s="4"/>
      <c r="M47" s="1"/>
      <c r="N47" s="1"/>
    </row>
    <row r="48" spans="1:14" x14ac:dyDescent="0.2">
      <c r="A48" s="251" t="s">
        <v>129</v>
      </c>
      <c r="B48" s="251"/>
      <c r="C48" s="252"/>
      <c r="D48" s="253"/>
      <c r="E48" s="251"/>
      <c r="F48" s="251"/>
      <c r="G48" s="251">
        <f t="shared" ref="G48:I48" si="10">G42/G44</f>
        <v>275.44991708126037</v>
      </c>
      <c r="H48" s="251">
        <f t="shared" si="10"/>
        <v>275.44991708126037</v>
      </c>
      <c r="I48" s="251">
        <f t="shared" si="10"/>
        <v>275.44991708126037</v>
      </c>
      <c r="J48" s="40"/>
      <c r="K48" s="262" t="s">
        <v>127</v>
      </c>
      <c r="L48" s="262" t="s">
        <v>127</v>
      </c>
      <c r="M48" s="237"/>
      <c r="N48" s="237"/>
    </row>
  </sheetData>
  <mergeCells count="1">
    <mergeCell ref="E7:F7"/>
  </mergeCells>
  <phoneticPr fontId="0" type="noConversion"/>
  <pageMargins left="0.25" right="0" top="0.25" bottom="0" header="0.5" footer="0.5"/>
  <pageSetup scale="70" orientation="landscape" r:id="rId1"/>
  <headerFooter alignWithMargins="0">
    <oddFooter>&amp;L&amp;9&amp;F.xls (&amp;A)&amp;C&amp;9Page &amp;P of &amp;N&amp;R&amp;9&amp;D, &amp;T</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sheetPr>
  <dimension ref="A1:G60"/>
  <sheetViews>
    <sheetView workbookViewId="0">
      <selection activeCell="J9" sqref="J9"/>
    </sheetView>
  </sheetViews>
  <sheetFormatPr defaultRowHeight="12.75" x14ac:dyDescent="0.2"/>
  <cols>
    <col min="1" max="1" width="30.42578125" customWidth="1"/>
    <col min="2" max="2" width="35" customWidth="1"/>
    <col min="3" max="3" width="15.7109375" customWidth="1"/>
    <col min="4" max="4" width="14.28515625" customWidth="1"/>
    <col min="5" max="5" width="15.85546875" customWidth="1"/>
    <col min="6" max="6" width="15.140625" customWidth="1"/>
  </cols>
  <sheetData>
    <row r="1" spans="1:7" ht="18.75" x14ac:dyDescent="0.3">
      <c r="A1" s="184" t="s">
        <v>52</v>
      </c>
      <c r="B1" s="185"/>
    </row>
    <row r="2" spans="1:7" ht="18.75" x14ac:dyDescent="0.3">
      <c r="A2" s="188" t="s">
        <v>53</v>
      </c>
      <c r="B2" s="189"/>
    </row>
    <row r="3" spans="1:7" ht="19.5" thickBot="1" x14ac:dyDescent="0.35">
      <c r="A3" s="190" t="s">
        <v>224</v>
      </c>
      <c r="B3" s="191"/>
    </row>
    <row r="4" spans="1:7" ht="13.5" thickBot="1" x14ac:dyDescent="0.25"/>
    <row r="5" spans="1:7" ht="16.5" thickBot="1" x14ac:dyDescent="0.3">
      <c r="A5" s="221" t="s">
        <v>130</v>
      </c>
      <c r="B5" s="76"/>
      <c r="C5" s="76"/>
      <c r="G5" s="152"/>
    </row>
    <row r="6" spans="1:7" ht="16.5" thickBot="1" x14ac:dyDescent="0.3">
      <c r="A6" s="77"/>
      <c r="B6" s="76"/>
      <c r="C6" s="76"/>
      <c r="G6" s="152"/>
    </row>
    <row r="7" spans="1:7" ht="15.75" thickBot="1" x14ac:dyDescent="0.3">
      <c r="A7" s="221" t="s">
        <v>131</v>
      </c>
    </row>
    <row r="8" spans="1:7" ht="15.75" thickBot="1" x14ac:dyDescent="0.3">
      <c r="A8" s="222" t="s">
        <v>132</v>
      </c>
    </row>
    <row r="9" spans="1:7" ht="15.75" thickBot="1" x14ac:dyDescent="0.3">
      <c r="A9" s="222" t="s">
        <v>56</v>
      </c>
    </row>
    <row r="10" spans="1:7" x14ac:dyDescent="0.2">
      <c r="A10" s="55"/>
    </row>
    <row r="11" spans="1:7" x14ac:dyDescent="0.2">
      <c r="A11" s="151" t="s">
        <v>133</v>
      </c>
    </row>
    <row r="12" spans="1:7" x14ac:dyDescent="0.2">
      <c r="A12" s="263"/>
    </row>
    <row r="13" spans="1:7" x14ac:dyDescent="0.2">
      <c r="A13" s="263"/>
    </row>
    <row r="14" spans="1:7" x14ac:dyDescent="0.2">
      <c r="A14" s="55"/>
    </row>
    <row r="15" spans="1:7" x14ac:dyDescent="0.2">
      <c r="A15" s="297" t="s">
        <v>134</v>
      </c>
      <c r="B15" s="298"/>
      <c r="C15" s="298"/>
      <c r="D15" s="264"/>
      <c r="E15" s="264"/>
      <c r="F15" s="263"/>
    </row>
    <row r="16" spans="1:7" x14ac:dyDescent="0.2">
      <c r="A16" s="302" t="s">
        <v>222</v>
      </c>
      <c r="B16" s="298"/>
      <c r="C16" s="298"/>
      <c r="D16" s="263"/>
      <c r="E16" s="263"/>
      <c r="F16" s="263"/>
    </row>
    <row r="17" spans="1:6" x14ac:dyDescent="0.2">
      <c r="A17" s="303" t="s">
        <v>135</v>
      </c>
      <c r="B17" s="298"/>
      <c r="C17" s="298"/>
      <c r="D17" s="263"/>
      <c r="E17" s="263"/>
      <c r="F17" s="263"/>
    </row>
    <row r="18" spans="1:6" x14ac:dyDescent="0.2">
      <c r="A18" s="263"/>
      <c r="B18" s="263"/>
      <c r="C18" s="265"/>
      <c r="D18" s="263"/>
      <c r="E18" s="263"/>
      <c r="F18" s="263"/>
    </row>
    <row r="19" spans="1:6" ht="25.5" x14ac:dyDescent="0.2">
      <c r="A19" s="49" t="s">
        <v>136</v>
      </c>
      <c r="B19" s="224" t="s">
        <v>137</v>
      </c>
      <c r="C19" s="49"/>
      <c r="D19" s="263"/>
      <c r="E19" s="263"/>
      <c r="F19" s="263"/>
    </row>
    <row r="20" spans="1:6" x14ac:dyDescent="0.2">
      <c r="A20" s="223" t="s">
        <v>138</v>
      </c>
      <c r="C20" s="266"/>
      <c r="D20" s="263"/>
      <c r="E20" s="263"/>
      <c r="F20" s="263"/>
    </row>
    <row r="21" spans="1:6" x14ac:dyDescent="0.2">
      <c r="A21" s="223" t="s">
        <v>139</v>
      </c>
      <c r="C21" s="266"/>
      <c r="D21" s="263"/>
      <c r="E21" s="263"/>
      <c r="F21" s="263"/>
    </row>
    <row r="22" spans="1:6" x14ac:dyDescent="0.2">
      <c r="A22" s="223" t="s">
        <v>140</v>
      </c>
      <c r="C22" s="266"/>
      <c r="D22" s="263"/>
      <c r="E22" s="263"/>
      <c r="F22" s="263"/>
    </row>
    <row r="23" spans="1:6" x14ac:dyDescent="0.2">
      <c r="A23" s="223"/>
      <c r="C23" s="266"/>
      <c r="D23" s="263"/>
      <c r="E23" s="263"/>
      <c r="F23" s="263"/>
    </row>
    <row r="24" spans="1:6" x14ac:dyDescent="0.2">
      <c r="A24" s="267"/>
      <c r="C24" s="266"/>
      <c r="D24" s="263"/>
      <c r="E24" s="263"/>
      <c r="F24" s="263"/>
    </row>
    <row r="25" spans="1:6" x14ac:dyDescent="0.2">
      <c r="A25" s="267"/>
      <c r="C25" s="266"/>
      <c r="D25" s="263"/>
      <c r="E25" s="263"/>
      <c r="F25" s="263"/>
    </row>
    <row r="26" spans="1:6" x14ac:dyDescent="0.2">
      <c r="A26" s="299"/>
      <c r="B26" s="298"/>
      <c r="C26" s="263"/>
      <c r="D26" s="263"/>
      <c r="E26" s="263"/>
      <c r="F26" s="263"/>
    </row>
    <row r="27" spans="1:6" x14ac:dyDescent="0.2">
      <c r="A27" s="267"/>
      <c r="B27" s="266"/>
      <c r="C27" s="263"/>
      <c r="D27" s="263"/>
      <c r="E27" s="263"/>
      <c r="F27" s="263"/>
    </row>
    <row r="28" spans="1:6" x14ac:dyDescent="0.2">
      <c r="A28" s="267"/>
      <c r="B28" s="267"/>
      <c r="C28" s="267"/>
      <c r="D28" s="263"/>
      <c r="E28" s="263"/>
      <c r="F28" s="263"/>
    </row>
    <row r="29" spans="1:6" ht="13.5" thickBot="1" x14ac:dyDescent="0.25">
      <c r="A29" s="48" t="s">
        <v>89</v>
      </c>
      <c r="B29" s="48"/>
      <c r="C29" s="58"/>
      <c r="D29" s="25" t="s">
        <v>59</v>
      </c>
      <c r="E29" s="25" t="s">
        <v>60</v>
      </c>
      <c r="F29" s="25" t="s">
        <v>61</v>
      </c>
    </row>
    <row r="30" spans="1:6" ht="26.25" thickBot="1" x14ac:dyDescent="0.25">
      <c r="A30" s="268" t="s">
        <v>141</v>
      </c>
      <c r="B30" s="65"/>
      <c r="C30" s="269" t="s">
        <v>142</v>
      </c>
      <c r="D30" s="27" t="str">
        <f>'IIB1-Personel Cost Flow'!R9</f>
        <v xml:space="preserve">Case Aid </v>
      </c>
      <c r="E30" s="27" t="str">
        <f>'IIB1-Personel Cost Flow'!U9</f>
        <v xml:space="preserve">Case Management </v>
      </c>
      <c r="F30" s="27"/>
    </row>
    <row r="31" spans="1:6" x14ac:dyDescent="0.2">
      <c r="A31" s="300" t="s">
        <v>143</v>
      </c>
      <c r="B31" s="301"/>
      <c r="C31" s="270">
        <f>SUM(D31:F31)</f>
        <v>0</v>
      </c>
      <c r="D31" s="42">
        <v>0</v>
      </c>
      <c r="E31" s="42">
        <v>0</v>
      </c>
      <c r="F31" s="42">
        <v>0</v>
      </c>
    </row>
    <row r="32" spans="1:6" x14ac:dyDescent="0.2">
      <c r="A32" s="291" t="s">
        <v>144</v>
      </c>
      <c r="B32" s="292"/>
      <c r="C32" s="270">
        <f>SUM(D32:F32)</f>
        <v>0</v>
      </c>
      <c r="D32" s="42">
        <f>'11B2-Supporting Budget'!G41</f>
        <v>0</v>
      </c>
      <c r="E32" s="42">
        <v>0</v>
      </c>
      <c r="F32" s="42">
        <v>0</v>
      </c>
    </row>
    <row r="33" spans="1:6" x14ac:dyDescent="0.2">
      <c r="A33" s="295" t="s">
        <v>145</v>
      </c>
      <c r="B33" s="296"/>
      <c r="C33" s="272">
        <f>SUM(D33:F33)</f>
        <v>0</v>
      </c>
      <c r="D33" s="283">
        <v>0</v>
      </c>
      <c r="E33" s="41">
        <v>0</v>
      </c>
      <c r="F33" s="273">
        <f t="shared" ref="F33" si="0">SUM(F31:F32)</f>
        <v>0</v>
      </c>
    </row>
    <row r="34" spans="1:6" x14ac:dyDescent="0.2">
      <c r="A34" s="289"/>
      <c r="B34" s="290"/>
      <c r="C34" s="274"/>
      <c r="D34" s="271"/>
      <c r="E34" s="271"/>
      <c r="F34" s="271"/>
    </row>
    <row r="35" spans="1:6" x14ac:dyDescent="0.2">
      <c r="A35" s="291" t="s">
        <v>146</v>
      </c>
      <c r="B35" s="292"/>
      <c r="C35" s="275">
        <f>SUM(D35:F35)</f>
        <v>0</v>
      </c>
      <c r="D35" s="282">
        <v>0</v>
      </c>
      <c r="E35" s="282">
        <v>0</v>
      </c>
      <c r="F35" s="282">
        <v>0</v>
      </c>
    </row>
    <row r="36" spans="1:6" x14ac:dyDescent="0.2">
      <c r="A36" s="291"/>
      <c r="B36" s="292"/>
      <c r="C36" s="274"/>
      <c r="D36" s="271"/>
      <c r="E36" s="271"/>
      <c r="F36" s="271"/>
    </row>
    <row r="37" spans="1:6" x14ac:dyDescent="0.2">
      <c r="A37" s="295" t="s">
        <v>147</v>
      </c>
      <c r="B37" s="296"/>
      <c r="C37" s="276" t="s">
        <v>127</v>
      </c>
      <c r="D37" s="273" t="e">
        <f t="shared" ref="D37:F37" si="1">D33/D35</f>
        <v>#DIV/0!</v>
      </c>
      <c r="E37" s="273" t="e">
        <f t="shared" si="1"/>
        <v>#DIV/0!</v>
      </c>
      <c r="F37" s="273" t="e">
        <f t="shared" si="1"/>
        <v>#DIV/0!</v>
      </c>
    </row>
    <row r="38" spans="1:6" x14ac:dyDescent="0.2">
      <c r="A38" s="289"/>
      <c r="B38" s="290"/>
      <c r="C38" s="274"/>
      <c r="D38" s="271"/>
      <c r="E38" s="271"/>
      <c r="F38" s="271"/>
    </row>
    <row r="39" spans="1:6" x14ac:dyDescent="0.2">
      <c r="A39" s="295" t="s">
        <v>148</v>
      </c>
      <c r="B39" s="296"/>
      <c r="C39" s="272">
        <f>SUM(D39:F39)</f>
        <v>0</v>
      </c>
      <c r="D39" s="41">
        <v>0</v>
      </c>
      <c r="E39" s="41">
        <v>0</v>
      </c>
      <c r="F39" s="41">
        <v>0</v>
      </c>
    </row>
    <row r="40" spans="1:6" x14ac:dyDescent="0.2">
      <c r="A40" s="289"/>
      <c r="B40" s="290"/>
      <c r="C40" s="274"/>
      <c r="D40" s="277"/>
      <c r="E40" s="277"/>
      <c r="F40" s="277"/>
    </row>
    <row r="41" spans="1:6" x14ac:dyDescent="0.2">
      <c r="A41" s="291" t="s">
        <v>149</v>
      </c>
      <c r="B41" s="292"/>
      <c r="C41" s="270">
        <f>SUM(D41:F41)</f>
        <v>0</v>
      </c>
      <c r="D41" s="42">
        <v>0</v>
      </c>
      <c r="E41" s="42">
        <v>0</v>
      </c>
      <c r="F41" s="42">
        <v>0</v>
      </c>
    </row>
    <row r="42" spans="1:6" x14ac:dyDescent="0.2">
      <c r="A42" s="291"/>
      <c r="B42" s="292"/>
      <c r="C42" s="270"/>
      <c r="D42" s="277"/>
      <c r="E42" s="277"/>
      <c r="F42" s="277"/>
    </row>
    <row r="43" spans="1:6" x14ac:dyDescent="0.2">
      <c r="A43" s="291" t="s">
        <v>150</v>
      </c>
      <c r="B43" s="292"/>
      <c r="C43" s="270">
        <f>SUM(D43:F43)</f>
        <v>0</v>
      </c>
      <c r="D43" s="42">
        <v>0</v>
      </c>
      <c r="E43" s="42">
        <v>0</v>
      </c>
      <c r="F43" s="42">
        <v>0</v>
      </c>
    </row>
    <row r="44" spans="1:6" x14ac:dyDescent="0.2">
      <c r="A44" s="291"/>
      <c r="B44" s="292"/>
      <c r="C44" s="270"/>
      <c r="D44" s="277"/>
      <c r="E44" s="277"/>
      <c r="F44" s="277"/>
    </row>
    <row r="45" spans="1:6" x14ac:dyDescent="0.2">
      <c r="A45" s="291" t="s">
        <v>151</v>
      </c>
      <c r="B45" s="292"/>
      <c r="C45" s="270">
        <f>SUM(D45:F45)</f>
        <v>0</v>
      </c>
      <c r="D45" s="42">
        <v>0</v>
      </c>
      <c r="E45" s="42">
        <v>0</v>
      </c>
      <c r="F45" s="42">
        <v>0</v>
      </c>
    </row>
    <row r="46" spans="1:6" x14ac:dyDescent="0.2">
      <c r="A46" s="291"/>
      <c r="B46" s="292"/>
      <c r="C46" s="270"/>
      <c r="D46" s="271"/>
      <c r="E46" s="271"/>
      <c r="F46" s="271"/>
    </row>
    <row r="47" spans="1:6" x14ac:dyDescent="0.2">
      <c r="A47" s="295" t="s">
        <v>152</v>
      </c>
      <c r="B47" s="296"/>
      <c r="C47" s="272">
        <f>SUM(D47:F47)</f>
        <v>0</v>
      </c>
      <c r="D47" s="273">
        <f t="shared" ref="D47:F47" si="2">SUM(D41:D45)</f>
        <v>0</v>
      </c>
      <c r="E47" s="273">
        <f t="shared" si="2"/>
        <v>0</v>
      </c>
      <c r="F47" s="273">
        <f t="shared" si="2"/>
        <v>0</v>
      </c>
    </row>
    <row r="48" spans="1:6" x14ac:dyDescent="0.2">
      <c r="A48" s="289"/>
      <c r="B48" s="290"/>
      <c r="C48" s="274"/>
      <c r="D48" s="271"/>
      <c r="E48" s="271"/>
      <c r="F48" s="271"/>
    </row>
    <row r="49" spans="1:6" x14ac:dyDescent="0.2">
      <c r="A49" s="291" t="s">
        <v>153</v>
      </c>
      <c r="B49" s="292"/>
      <c r="C49" s="270">
        <f>SUM(D49:F49)</f>
        <v>0</v>
      </c>
      <c r="D49" s="42">
        <v>0</v>
      </c>
      <c r="E49" s="42">
        <v>0</v>
      </c>
      <c r="F49" s="42">
        <v>0</v>
      </c>
    </row>
    <row r="50" spans="1:6" x14ac:dyDescent="0.2">
      <c r="A50" s="291"/>
      <c r="B50" s="292"/>
      <c r="C50" s="270"/>
      <c r="D50" s="277"/>
      <c r="E50" s="277"/>
      <c r="F50" s="277"/>
    </row>
    <row r="51" spans="1:6" x14ac:dyDescent="0.2">
      <c r="A51" s="295" t="s">
        <v>154</v>
      </c>
      <c r="B51" s="296"/>
      <c r="C51" s="272">
        <f>SUM(D51:F51)</f>
        <v>0</v>
      </c>
      <c r="D51" s="41"/>
      <c r="E51" s="41"/>
      <c r="F51" s="41"/>
    </row>
    <row r="52" spans="1:6" x14ac:dyDescent="0.2">
      <c r="A52" s="289"/>
      <c r="B52" s="290"/>
      <c r="C52" s="274"/>
      <c r="D52" s="271"/>
      <c r="E52" s="271"/>
      <c r="F52" s="271"/>
    </row>
    <row r="53" spans="1:6" x14ac:dyDescent="0.2">
      <c r="A53" s="291" t="s">
        <v>155</v>
      </c>
      <c r="B53" s="292"/>
      <c r="C53" s="270">
        <f>SUM(D53:F53)</f>
        <v>0</v>
      </c>
      <c r="D53" s="207">
        <f t="shared" ref="D53:F53" si="3">D33-D39-D47-D49-D51</f>
        <v>0</v>
      </c>
      <c r="E53" s="207">
        <f t="shared" si="3"/>
        <v>0</v>
      </c>
      <c r="F53" s="207">
        <f t="shared" si="3"/>
        <v>0</v>
      </c>
    </row>
    <row r="54" spans="1:6" x14ac:dyDescent="0.2">
      <c r="A54" s="291"/>
      <c r="B54" s="292"/>
      <c r="C54" s="274"/>
      <c r="D54" s="271"/>
      <c r="E54" s="271"/>
      <c r="F54" s="271"/>
    </row>
    <row r="55" spans="1:6" x14ac:dyDescent="0.2">
      <c r="A55" s="291" t="s">
        <v>156</v>
      </c>
      <c r="B55" s="292"/>
      <c r="C55" s="278" t="s">
        <v>127</v>
      </c>
      <c r="D55" s="206" t="e">
        <f t="shared" ref="D55:F55" si="4">D53/D35</f>
        <v>#DIV/0!</v>
      </c>
      <c r="E55" s="206" t="e">
        <f t="shared" si="4"/>
        <v>#DIV/0!</v>
      </c>
      <c r="F55" s="206" t="e">
        <f t="shared" si="4"/>
        <v>#DIV/0!</v>
      </c>
    </row>
    <row r="56" spans="1:6" x14ac:dyDescent="0.2">
      <c r="A56" s="295"/>
      <c r="B56" s="296"/>
      <c r="C56" s="279"/>
      <c r="D56" s="273"/>
      <c r="E56" s="273"/>
      <c r="F56" s="273"/>
    </row>
    <row r="57" spans="1:6" x14ac:dyDescent="0.2">
      <c r="A57" s="289"/>
      <c r="B57" s="290"/>
      <c r="C57" s="274"/>
      <c r="D57" s="271"/>
      <c r="E57" s="271"/>
      <c r="F57" s="271"/>
    </row>
    <row r="58" spans="1:6" x14ac:dyDescent="0.2">
      <c r="A58" s="291" t="s">
        <v>157</v>
      </c>
      <c r="B58" s="292"/>
      <c r="C58" s="275">
        <f>SUM(D58:F58)</f>
        <v>0</v>
      </c>
      <c r="D58" s="225">
        <v>0</v>
      </c>
      <c r="E58" s="225">
        <v>0</v>
      </c>
      <c r="F58" s="225">
        <v>0</v>
      </c>
    </row>
    <row r="59" spans="1:6" ht="13.5" thickBot="1" x14ac:dyDescent="0.25">
      <c r="A59" s="293"/>
      <c r="B59" s="294"/>
      <c r="C59" s="280"/>
      <c r="D59" s="281"/>
      <c r="E59" s="281"/>
      <c r="F59" s="281"/>
    </row>
    <row r="60" spans="1:6" x14ac:dyDescent="0.2">
      <c r="A60" s="150" t="s">
        <v>89</v>
      </c>
    </row>
  </sheetData>
  <mergeCells count="33">
    <mergeCell ref="A38:B38"/>
    <mergeCell ref="A15:C15"/>
    <mergeCell ref="A26:B26"/>
    <mergeCell ref="A31:B31"/>
    <mergeCell ref="A16:C16"/>
    <mergeCell ref="A17:C17"/>
    <mergeCell ref="A32:B32"/>
    <mergeCell ref="A33:B33"/>
    <mergeCell ref="A34:B34"/>
    <mergeCell ref="A35:B35"/>
    <mergeCell ref="A36:B36"/>
    <mergeCell ref="A37:B37"/>
    <mergeCell ref="A48:B48"/>
    <mergeCell ref="A49:B49"/>
    <mergeCell ref="A50:B50"/>
    <mergeCell ref="A39:B39"/>
    <mergeCell ref="A40:B40"/>
    <mergeCell ref="A41:B41"/>
    <mergeCell ref="A42:B42"/>
    <mergeCell ref="A43:B43"/>
    <mergeCell ref="A44:B44"/>
    <mergeCell ref="A45:B45"/>
    <mergeCell ref="A46:B46"/>
    <mergeCell ref="A47:B47"/>
    <mergeCell ref="A57:B57"/>
    <mergeCell ref="A58:B58"/>
    <mergeCell ref="A59:B59"/>
    <mergeCell ref="A51:B51"/>
    <mergeCell ref="A52:B52"/>
    <mergeCell ref="A53:B53"/>
    <mergeCell ref="A54:B54"/>
    <mergeCell ref="A55:B55"/>
    <mergeCell ref="A56:B56"/>
  </mergeCells>
  <phoneticPr fontId="0" type="noConversion"/>
  <pageMargins left="0.25" right="0" top="0.25" bottom="0.25" header="0.5" footer="0.15"/>
  <pageSetup scale="85" orientation="portrait" r:id="rId1"/>
  <headerFooter alignWithMargins="0">
    <oddFooter>&amp;L&amp;9&amp;F.xls (&amp;A)&amp;C&amp;9Page &amp;P of &amp;N&amp;R&amp;9&amp;D, &amp;T</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87E8E-245B-46C1-8E97-CE16604DA73B}">
  <sheetPr>
    <tabColor theme="9" tint="0.79998168889431442"/>
  </sheetPr>
  <dimension ref="A1:M13"/>
  <sheetViews>
    <sheetView workbookViewId="0">
      <selection activeCell="I14" sqref="I14"/>
    </sheetView>
  </sheetViews>
  <sheetFormatPr defaultColWidth="8.85546875" defaultRowHeight="15" x14ac:dyDescent="0.25"/>
  <cols>
    <col min="1" max="8" width="8.85546875" style="78"/>
    <col min="9" max="9" width="29.85546875" style="78" customWidth="1"/>
    <col min="10" max="16384" width="8.85546875" style="78"/>
  </cols>
  <sheetData>
    <row r="1" spans="1:13" ht="55.5" customHeight="1" x14ac:dyDescent="0.35">
      <c r="B1" s="342" t="s">
        <v>217</v>
      </c>
      <c r="C1" s="342"/>
      <c r="D1" s="342"/>
      <c r="E1" s="342"/>
      <c r="F1" s="342"/>
      <c r="G1" s="342"/>
      <c r="H1" s="342"/>
      <c r="I1" s="342"/>
    </row>
    <row r="2" spans="1:13" x14ac:dyDescent="0.25">
      <c r="B2" s="341" t="s">
        <v>216</v>
      </c>
    </row>
    <row r="3" spans="1:13" ht="15.75" x14ac:dyDescent="0.25">
      <c r="B3" s="80" t="s">
        <v>158</v>
      </c>
    </row>
    <row r="4" spans="1:13" ht="15.75" thickBot="1" x14ac:dyDescent="0.3"/>
    <row r="5" spans="1:13" ht="51" customHeight="1" thickBot="1" x14ac:dyDescent="0.3">
      <c r="B5" s="306" t="s">
        <v>159</v>
      </c>
      <c r="C5" s="307"/>
      <c r="D5" s="307"/>
      <c r="E5" s="307"/>
      <c r="F5" s="307"/>
      <c r="G5" s="307"/>
      <c r="H5" s="307"/>
      <c r="I5" s="308"/>
      <c r="J5" s="79"/>
      <c r="K5" s="79"/>
      <c r="L5" s="79"/>
      <c r="M5" s="79"/>
    </row>
    <row r="6" spans="1:13" x14ac:dyDescent="0.25">
      <c r="B6" s="220"/>
    </row>
    <row r="7" spans="1:13" ht="41.25" customHeight="1" x14ac:dyDescent="0.25">
      <c r="A7" s="228">
        <v>1</v>
      </c>
      <c r="B7" s="304" t="s">
        <v>160</v>
      </c>
      <c r="C7" s="305"/>
      <c r="D7" s="305"/>
      <c r="E7" s="305"/>
      <c r="F7" s="305"/>
      <c r="G7" s="305"/>
      <c r="H7" s="305"/>
      <c r="I7" s="305"/>
    </row>
    <row r="8" spans="1:13" ht="42" customHeight="1" x14ac:dyDescent="0.25">
      <c r="A8" s="228">
        <v>2</v>
      </c>
      <c r="B8" s="304" t="s">
        <v>161</v>
      </c>
      <c r="C8" s="305"/>
      <c r="D8" s="305"/>
      <c r="E8" s="305"/>
      <c r="F8" s="305"/>
      <c r="G8" s="305"/>
      <c r="H8" s="305"/>
      <c r="I8" s="305"/>
    </row>
    <row r="9" spans="1:13" x14ac:dyDescent="0.25">
      <c r="A9" s="228">
        <v>3</v>
      </c>
      <c r="B9" s="220" t="s">
        <v>162</v>
      </c>
    </row>
    <row r="10" spans="1:13" x14ac:dyDescent="0.25">
      <c r="A10" s="229"/>
    </row>
    <row r="11" spans="1:13" x14ac:dyDescent="0.25">
      <c r="A11" s="229">
        <v>4</v>
      </c>
      <c r="B11" s="343" t="s">
        <v>226</v>
      </c>
    </row>
    <row r="12" spans="1:13" x14ac:dyDescent="0.25">
      <c r="A12" s="229"/>
    </row>
    <row r="13" spans="1:13" x14ac:dyDescent="0.25">
      <c r="A13" s="229">
        <v>5</v>
      </c>
      <c r="B13" s="220" t="s">
        <v>163</v>
      </c>
    </row>
  </sheetData>
  <mergeCells count="4">
    <mergeCell ref="B7:I7"/>
    <mergeCell ref="B5:I5"/>
    <mergeCell ref="B8:I8"/>
    <mergeCell ref="B1:I1"/>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C5674-758A-4CEB-BD4D-ACA68E60B904}">
  <sheetPr>
    <tabColor rgb="FFFFC000"/>
    <pageSetUpPr fitToPage="1"/>
  </sheetPr>
  <dimension ref="A1:L308"/>
  <sheetViews>
    <sheetView showGridLines="0" topLeftCell="C24" zoomScaleNormal="100" workbookViewId="0">
      <selection activeCell="S45" sqref="S45"/>
    </sheetView>
  </sheetViews>
  <sheetFormatPr defaultRowHeight="15" x14ac:dyDescent="0.2"/>
  <cols>
    <col min="1" max="1" width="51.140625" style="81" customWidth="1"/>
    <col min="2" max="5" width="13.7109375" style="81" customWidth="1"/>
    <col min="6" max="6" width="22" style="81" customWidth="1"/>
    <col min="7" max="8" width="8.85546875" style="73"/>
    <col min="9" max="9" width="28.28515625" style="73" customWidth="1"/>
    <col min="10" max="10" width="17.5703125" style="73" customWidth="1"/>
    <col min="11" max="11" width="20" style="73" customWidth="1"/>
    <col min="12" max="12" width="17.5703125" style="73" customWidth="1"/>
    <col min="13" max="170" width="8.85546875" style="73"/>
    <col min="171" max="171" width="40.5703125" style="73" customWidth="1"/>
    <col min="172" max="172" width="14.7109375" style="73" customWidth="1"/>
    <col min="173" max="173" width="11.140625" style="73" customWidth="1"/>
    <col min="174" max="174" width="15.42578125" style="73" customWidth="1"/>
    <col min="175" max="175" width="13.7109375" style="73" customWidth="1"/>
    <col min="176" max="176" width="0" style="73" hidden="1" customWidth="1"/>
    <col min="177" max="177" width="17.140625" style="73" customWidth="1"/>
    <col min="178" max="178" width="0" style="73" hidden="1" customWidth="1"/>
    <col min="179" max="179" width="15" style="73" customWidth="1"/>
    <col min="180" max="180" width="15.7109375" style="73" customWidth="1"/>
    <col min="181" max="182" width="15" style="73" customWidth="1"/>
    <col min="183" max="183" width="0" style="73" hidden="1" customWidth="1"/>
    <col min="184" max="190" width="15" style="73" customWidth="1"/>
    <col min="191" max="192" width="0" style="73" hidden="1" customWidth="1"/>
    <col min="193" max="193" width="15" style="73" customWidth="1"/>
    <col min="194" max="201" width="0" style="73" hidden="1" customWidth="1"/>
    <col min="202" max="202" width="15" style="73" customWidth="1"/>
    <col min="203" max="204" width="0" style="73" hidden="1" customWidth="1"/>
    <col min="205" max="205" width="15" style="73" customWidth="1"/>
    <col min="206" max="207" width="0" style="73" hidden="1" customWidth="1"/>
    <col min="208" max="208" width="15" style="73" customWidth="1"/>
    <col min="209" max="209" width="0" style="73" hidden="1" customWidth="1"/>
    <col min="210" max="210" width="15" style="73" customWidth="1"/>
    <col min="211" max="211" width="0" style="73" hidden="1" customWidth="1"/>
    <col min="212" max="212" width="15" style="73" customWidth="1"/>
    <col min="213" max="213" width="0" style="73" hidden="1" customWidth="1"/>
    <col min="214" max="215" width="15" style="73" customWidth="1"/>
    <col min="216" max="216" width="0" style="73" hidden="1" customWidth="1"/>
    <col min="217" max="223" width="15" style="73" customWidth="1"/>
    <col min="224" max="227" width="0" style="73" hidden="1" customWidth="1"/>
    <col min="228" max="231" width="15" style="73" customWidth="1"/>
    <col min="232" max="233" width="0" style="73" hidden="1" customWidth="1"/>
    <col min="234" max="237" width="15" style="73" customWidth="1"/>
    <col min="238" max="239" width="14.28515625" style="73" customWidth="1"/>
    <col min="240" max="240" width="15.42578125" style="73" customWidth="1"/>
    <col min="241" max="241" width="0" style="73" hidden="1" customWidth="1"/>
    <col min="242" max="242" width="8.7109375" style="73" customWidth="1"/>
    <col min="243" max="243" width="15.42578125" style="73" customWidth="1"/>
    <col min="244" max="244" width="11.28515625" style="73" bestFit="1" customWidth="1"/>
    <col min="245" max="245" width="13.42578125" style="73" bestFit="1" customWidth="1"/>
    <col min="246" max="426" width="8.85546875" style="73"/>
    <col min="427" max="427" width="40.5703125" style="73" customWidth="1"/>
    <col min="428" max="428" width="14.7109375" style="73" customWidth="1"/>
    <col min="429" max="429" width="11.140625" style="73" customWidth="1"/>
    <col min="430" max="430" width="15.42578125" style="73" customWidth="1"/>
    <col min="431" max="431" width="13.7109375" style="73" customWidth="1"/>
    <col min="432" max="432" width="0" style="73" hidden="1" customWidth="1"/>
    <col min="433" max="433" width="17.140625" style="73" customWidth="1"/>
    <col min="434" max="434" width="0" style="73" hidden="1" customWidth="1"/>
    <col min="435" max="435" width="15" style="73" customWidth="1"/>
    <col min="436" max="436" width="15.7109375" style="73" customWidth="1"/>
    <col min="437" max="438" width="15" style="73" customWidth="1"/>
    <col min="439" max="439" width="0" style="73" hidden="1" customWidth="1"/>
    <col min="440" max="446" width="15" style="73" customWidth="1"/>
    <col min="447" max="448" width="0" style="73" hidden="1" customWidth="1"/>
    <col min="449" max="449" width="15" style="73" customWidth="1"/>
    <col min="450" max="457" width="0" style="73" hidden="1" customWidth="1"/>
    <col min="458" max="458" width="15" style="73" customWidth="1"/>
    <col min="459" max="460" width="0" style="73" hidden="1" customWidth="1"/>
    <col min="461" max="461" width="15" style="73" customWidth="1"/>
    <col min="462" max="463" width="0" style="73" hidden="1" customWidth="1"/>
    <col min="464" max="464" width="15" style="73" customWidth="1"/>
    <col min="465" max="465" width="0" style="73" hidden="1" customWidth="1"/>
    <col min="466" max="466" width="15" style="73" customWidth="1"/>
    <col min="467" max="467" width="0" style="73" hidden="1" customWidth="1"/>
    <col min="468" max="468" width="15" style="73" customWidth="1"/>
    <col min="469" max="469" width="0" style="73" hidden="1" customWidth="1"/>
    <col min="470" max="471" width="15" style="73" customWidth="1"/>
    <col min="472" max="472" width="0" style="73" hidden="1" customWidth="1"/>
    <col min="473" max="479" width="15" style="73" customWidth="1"/>
    <col min="480" max="483" width="0" style="73" hidden="1" customWidth="1"/>
    <col min="484" max="487" width="15" style="73" customWidth="1"/>
    <col min="488" max="489" width="0" style="73" hidden="1" customWidth="1"/>
    <col min="490" max="493" width="15" style="73" customWidth="1"/>
    <col min="494" max="495" width="14.28515625" style="73" customWidth="1"/>
    <col min="496" max="496" width="15.42578125" style="73" customWidth="1"/>
    <col min="497" max="497" width="0" style="73" hidden="1" customWidth="1"/>
    <col min="498" max="498" width="8.7109375" style="73" customWidth="1"/>
    <col min="499" max="499" width="15.42578125" style="73" customWidth="1"/>
    <col min="500" max="500" width="11.28515625" style="73" bestFit="1" customWidth="1"/>
    <col min="501" max="501" width="13.42578125" style="73" bestFit="1" customWidth="1"/>
    <col min="502" max="682" width="8.85546875" style="73"/>
    <col min="683" max="683" width="40.5703125" style="73" customWidth="1"/>
    <col min="684" max="684" width="14.7109375" style="73" customWidth="1"/>
    <col min="685" max="685" width="11.140625" style="73" customWidth="1"/>
    <col min="686" max="686" width="15.42578125" style="73" customWidth="1"/>
    <col min="687" max="687" width="13.7109375" style="73" customWidth="1"/>
    <col min="688" max="688" width="0" style="73" hidden="1" customWidth="1"/>
    <col min="689" max="689" width="17.140625" style="73" customWidth="1"/>
    <col min="690" max="690" width="0" style="73" hidden="1" customWidth="1"/>
    <col min="691" max="691" width="15" style="73" customWidth="1"/>
    <col min="692" max="692" width="15.7109375" style="73" customWidth="1"/>
    <col min="693" max="694" width="15" style="73" customWidth="1"/>
    <col min="695" max="695" width="0" style="73" hidden="1" customWidth="1"/>
    <col min="696" max="702" width="15" style="73" customWidth="1"/>
    <col min="703" max="704" width="0" style="73" hidden="1" customWidth="1"/>
    <col min="705" max="705" width="15" style="73" customWidth="1"/>
    <col min="706" max="713" width="0" style="73" hidden="1" customWidth="1"/>
    <col min="714" max="714" width="15" style="73" customWidth="1"/>
    <col min="715" max="716" width="0" style="73" hidden="1" customWidth="1"/>
    <col min="717" max="717" width="15" style="73" customWidth="1"/>
    <col min="718" max="719" width="0" style="73" hidden="1" customWidth="1"/>
    <col min="720" max="720" width="15" style="73" customWidth="1"/>
    <col min="721" max="721" width="0" style="73" hidden="1" customWidth="1"/>
    <col min="722" max="722" width="15" style="73" customWidth="1"/>
    <col min="723" max="723" width="0" style="73" hidden="1" customWidth="1"/>
    <col min="724" max="724" width="15" style="73" customWidth="1"/>
    <col min="725" max="725" width="0" style="73" hidden="1" customWidth="1"/>
    <col min="726" max="727" width="15" style="73" customWidth="1"/>
    <col min="728" max="728" width="0" style="73" hidden="1" customWidth="1"/>
    <col min="729" max="735" width="15" style="73" customWidth="1"/>
    <col min="736" max="739" width="0" style="73" hidden="1" customWidth="1"/>
    <col min="740" max="743" width="15" style="73" customWidth="1"/>
    <col min="744" max="745" width="0" style="73" hidden="1" customWidth="1"/>
    <col min="746" max="749" width="15" style="73" customWidth="1"/>
    <col min="750" max="751" width="14.28515625" style="73" customWidth="1"/>
    <col min="752" max="752" width="15.42578125" style="73" customWidth="1"/>
    <col min="753" max="753" width="0" style="73" hidden="1" customWidth="1"/>
    <col min="754" max="754" width="8.7109375" style="73" customWidth="1"/>
    <col min="755" max="755" width="15.42578125" style="73" customWidth="1"/>
    <col min="756" max="756" width="11.28515625" style="73" bestFit="1" customWidth="1"/>
    <col min="757" max="757" width="13.42578125" style="73" bestFit="1" customWidth="1"/>
    <col min="758" max="938" width="8.85546875" style="73"/>
    <col min="939" max="939" width="40.5703125" style="73" customWidth="1"/>
    <col min="940" max="940" width="14.7109375" style="73" customWidth="1"/>
    <col min="941" max="941" width="11.140625" style="73" customWidth="1"/>
    <col min="942" max="942" width="15.42578125" style="73" customWidth="1"/>
    <col min="943" max="943" width="13.7109375" style="73" customWidth="1"/>
    <col min="944" max="944" width="0" style="73" hidden="1" customWidth="1"/>
    <col min="945" max="945" width="17.140625" style="73" customWidth="1"/>
    <col min="946" max="946" width="0" style="73" hidden="1" customWidth="1"/>
    <col min="947" max="947" width="15" style="73" customWidth="1"/>
    <col min="948" max="948" width="15.7109375" style="73" customWidth="1"/>
    <col min="949" max="950" width="15" style="73" customWidth="1"/>
    <col min="951" max="951" width="0" style="73" hidden="1" customWidth="1"/>
    <col min="952" max="958" width="15" style="73" customWidth="1"/>
    <col min="959" max="960" width="0" style="73" hidden="1" customWidth="1"/>
    <col min="961" max="961" width="15" style="73" customWidth="1"/>
    <col min="962" max="969" width="0" style="73" hidden="1" customWidth="1"/>
    <col min="970" max="970" width="15" style="73" customWidth="1"/>
    <col min="971" max="972" width="0" style="73" hidden="1" customWidth="1"/>
    <col min="973" max="973" width="15" style="73" customWidth="1"/>
    <col min="974" max="975" width="0" style="73" hidden="1" customWidth="1"/>
    <col min="976" max="976" width="15" style="73" customWidth="1"/>
    <col min="977" max="977" width="0" style="73" hidden="1" customWidth="1"/>
    <col min="978" max="978" width="15" style="73" customWidth="1"/>
    <col min="979" max="979" width="0" style="73" hidden="1" customWidth="1"/>
    <col min="980" max="980" width="15" style="73" customWidth="1"/>
    <col min="981" max="981" width="0" style="73" hidden="1" customWidth="1"/>
    <col min="982" max="983" width="15" style="73" customWidth="1"/>
    <col min="984" max="984" width="0" style="73" hidden="1" customWidth="1"/>
    <col min="985" max="991" width="15" style="73" customWidth="1"/>
    <col min="992" max="995" width="0" style="73" hidden="1" customWidth="1"/>
    <col min="996" max="999" width="15" style="73" customWidth="1"/>
    <col min="1000" max="1001" width="0" style="73" hidden="1" customWidth="1"/>
    <col min="1002" max="1005" width="15" style="73" customWidth="1"/>
    <col min="1006" max="1007" width="14.28515625" style="73" customWidth="1"/>
    <col min="1008" max="1008" width="15.42578125" style="73" customWidth="1"/>
    <col min="1009" max="1009" width="0" style="73" hidden="1" customWidth="1"/>
    <col min="1010" max="1010" width="8.7109375" style="73" customWidth="1"/>
    <col min="1011" max="1011" width="15.42578125" style="73" customWidth="1"/>
    <col min="1012" max="1012" width="11.28515625" style="73" bestFit="1" customWidth="1"/>
    <col min="1013" max="1013" width="13.42578125" style="73" bestFit="1" customWidth="1"/>
    <col min="1014" max="1194" width="8.85546875" style="73"/>
    <col min="1195" max="1195" width="40.5703125" style="73" customWidth="1"/>
    <col min="1196" max="1196" width="14.7109375" style="73" customWidth="1"/>
    <col min="1197" max="1197" width="11.140625" style="73" customWidth="1"/>
    <col min="1198" max="1198" width="15.42578125" style="73" customWidth="1"/>
    <col min="1199" max="1199" width="13.7109375" style="73" customWidth="1"/>
    <col min="1200" max="1200" width="0" style="73" hidden="1" customWidth="1"/>
    <col min="1201" max="1201" width="17.140625" style="73" customWidth="1"/>
    <col min="1202" max="1202" width="0" style="73" hidden="1" customWidth="1"/>
    <col min="1203" max="1203" width="15" style="73" customWidth="1"/>
    <col min="1204" max="1204" width="15.7109375" style="73" customWidth="1"/>
    <col min="1205" max="1206" width="15" style="73" customWidth="1"/>
    <col min="1207" max="1207" width="0" style="73" hidden="1" customWidth="1"/>
    <col min="1208" max="1214" width="15" style="73" customWidth="1"/>
    <col min="1215" max="1216" width="0" style="73" hidden="1" customWidth="1"/>
    <col min="1217" max="1217" width="15" style="73" customWidth="1"/>
    <col min="1218" max="1225" width="0" style="73" hidden="1" customWidth="1"/>
    <col min="1226" max="1226" width="15" style="73" customWidth="1"/>
    <col min="1227" max="1228" width="0" style="73" hidden="1" customWidth="1"/>
    <col min="1229" max="1229" width="15" style="73" customWidth="1"/>
    <col min="1230" max="1231" width="0" style="73" hidden="1" customWidth="1"/>
    <col min="1232" max="1232" width="15" style="73" customWidth="1"/>
    <col min="1233" max="1233" width="0" style="73" hidden="1" customWidth="1"/>
    <col min="1234" max="1234" width="15" style="73" customWidth="1"/>
    <col min="1235" max="1235" width="0" style="73" hidden="1" customWidth="1"/>
    <col min="1236" max="1236" width="15" style="73" customWidth="1"/>
    <col min="1237" max="1237" width="0" style="73" hidden="1" customWidth="1"/>
    <col min="1238" max="1239" width="15" style="73" customWidth="1"/>
    <col min="1240" max="1240" width="0" style="73" hidden="1" customWidth="1"/>
    <col min="1241" max="1247" width="15" style="73" customWidth="1"/>
    <col min="1248" max="1251" width="0" style="73" hidden="1" customWidth="1"/>
    <col min="1252" max="1255" width="15" style="73" customWidth="1"/>
    <col min="1256" max="1257" width="0" style="73" hidden="1" customWidth="1"/>
    <col min="1258" max="1261" width="15" style="73" customWidth="1"/>
    <col min="1262" max="1263" width="14.28515625" style="73" customWidth="1"/>
    <col min="1264" max="1264" width="15.42578125" style="73" customWidth="1"/>
    <col min="1265" max="1265" width="0" style="73" hidden="1" customWidth="1"/>
    <col min="1266" max="1266" width="8.7109375" style="73" customWidth="1"/>
    <col min="1267" max="1267" width="15.42578125" style="73" customWidth="1"/>
    <col min="1268" max="1268" width="11.28515625" style="73" bestFit="1" customWidth="1"/>
    <col min="1269" max="1269" width="13.42578125" style="73" bestFit="1" customWidth="1"/>
    <col min="1270" max="1450" width="8.85546875" style="73"/>
    <col min="1451" max="1451" width="40.5703125" style="73" customWidth="1"/>
    <col min="1452" max="1452" width="14.7109375" style="73" customWidth="1"/>
    <col min="1453" max="1453" width="11.140625" style="73" customWidth="1"/>
    <col min="1454" max="1454" width="15.42578125" style="73" customWidth="1"/>
    <col min="1455" max="1455" width="13.7109375" style="73" customWidth="1"/>
    <col min="1456" max="1456" width="0" style="73" hidden="1" customWidth="1"/>
    <col min="1457" max="1457" width="17.140625" style="73" customWidth="1"/>
    <col min="1458" max="1458" width="0" style="73" hidden="1" customWidth="1"/>
    <col min="1459" max="1459" width="15" style="73" customWidth="1"/>
    <col min="1460" max="1460" width="15.7109375" style="73" customWidth="1"/>
    <col min="1461" max="1462" width="15" style="73" customWidth="1"/>
    <col min="1463" max="1463" width="0" style="73" hidden="1" customWidth="1"/>
    <col min="1464" max="1470" width="15" style="73" customWidth="1"/>
    <col min="1471" max="1472" width="0" style="73" hidden="1" customWidth="1"/>
    <col min="1473" max="1473" width="15" style="73" customWidth="1"/>
    <col min="1474" max="1481" width="0" style="73" hidden="1" customWidth="1"/>
    <col min="1482" max="1482" width="15" style="73" customWidth="1"/>
    <col min="1483" max="1484" width="0" style="73" hidden="1" customWidth="1"/>
    <col min="1485" max="1485" width="15" style="73" customWidth="1"/>
    <col min="1486" max="1487" width="0" style="73" hidden="1" customWidth="1"/>
    <col min="1488" max="1488" width="15" style="73" customWidth="1"/>
    <col min="1489" max="1489" width="0" style="73" hidden="1" customWidth="1"/>
    <col min="1490" max="1490" width="15" style="73" customWidth="1"/>
    <col min="1491" max="1491" width="0" style="73" hidden="1" customWidth="1"/>
    <col min="1492" max="1492" width="15" style="73" customWidth="1"/>
    <col min="1493" max="1493" width="0" style="73" hidden="1" customWidth="1"/>
    <col min="1494" max="1495" width="15" style="73" customWidth="1"/>
    <col min="1496" max="1496" width="0" style="73" hidden="1" customWidth="1"/>
    <col min="1497" max="1503" width="15" style="73" customWidth="1"/>
    <col min="1504" max="1507" width="0" style="73" hidden="1" customWidth="1"/>
    <col min="1508" max="1511" width="15" style="73" customWidth="1"/>
    <col min="1512" max="1513" width="0" style="73" hidden="1" customWidth="1"/>
    <col min="1514" max="1517" width="15" style="73" customWidth="1"/>
    <col min="1518" max="1519" width="14.28515625" style="73" customWidth="1"/>
    <col min="1520" max="1520" width="15.42578125" style="73" customWidth="1"/>
    <col min="1521" max="1521" width="0" style="73" hidden="1" customWidth="1"/>
    <col min="1522" max="1522" width="8.7109375" style="73" customWidth="1"/>
    <col min="1523" max="1523" width="15.42578125" style="73" customWidth="1"/>
    <col min="1524" max="1524" width="11.28515625" style="73" bestFit="1" customWidth="1"/>
    <col min="1525" max="1525" width="13.42578125" style="73" bestFit="1" customWidth="1"/>
    <col min="1526" max="1706" width="8.85546875" style="73"/>
    <col min="1707" max="1707" width="40.5703125" style="73" customWidth="1"/>
    <col min="1708" max="1708" width="14.7109375" style="73" customWidth="1"/>
    <col min="1709" max="1709" width="11.140625" style="73" customWidth="1"/>
    <col min="1710" max="1710" width="15.42578125" style="73" customWidth="1"/>
    <col min="1711" max="1711" width="13.7109375" style="73" customWidth="1"/>
    <col min="1712" max="1712" width="0" style="73" hidden="1" customWidth="1"/>
    <col min="1713" max="1713" width="17.140625" style="73" customWidth="1"/>
    <col min="1714" max="1714" width="0" style="73" hidden="1" customWidth="1"/>
    <col min="1715" max="1715" width="15" style="73" customWidth="1"/>
    <col min="1716" max="1716" width="15.7109375" style="73" customWidth="1"/>
    <col min="1717" max="1718" width="15" style="73" customWidth="1"/>
    <col min="1719" max="1719" width="0" style="73" hidden="1" customWidth="1"/>
    <col min="1720" max="1726" width="15" style="73" customWidth="1"/>
    <col min="1727" max="1728" width="0" style="73" hidden="1" customWidth="1"/>
    <col min="1729" max="1729" width="15" style="73" customWidth="1"/>
    <col min="1730" max="1737" width="0" style="73" hidden="1" customWidth="1"/>
    <col min="1738" max="1738" width="15" style="73" customWidth="1"/>
    <col min="1739" max="1740" width="0" style="73" hidden="1" customWidth="1"/>
    <col min="1741" max="1741" width="15" style="73" customWidth="1"/>
    <col min="1742" max="1743" width="0" style="73" hidden="1" customWidth="1"/>
    <col min="1744" max="1744" width="15" style="73" customWidth="1"/>
    <col min="1745" max="1745" width="0" style="73" hidden="1" customWidth="1"/>
    <col min="1746" max="1746" width="15" style="73" customWidth="1"/>
    <col min="1747" max="1747" width="0" style="73" hidden="1" customWidth="1"/>
    <col min="1748" max="1748" width="15" style="73" customWidth="1"/>
    <col min="1749" max="1749" width="0" style="73" hidden="1" customWidth="1"/>
    <col min="1750" max="1751" width="15" style="73" customWidth="1"/>
    <col min="1752" max="1752" width="0" style="73" hidden="1" customWidth="1"/>
    <col min="1753" max="1759" width="15" style="73" customWidth="1"/>
    <col min="1760" max="1763" width="0" style="73" hidden="1" customWidth="1"/>
    <col min="1764" max="1767" width="15" style="73" customWidth="1"/>
    <col min="1768" max="1769" width="0" style="73" hidden="1" customWidth="1"/>
    <col min="1770" max="1773" width="15" style="73" customWidth="1"/>
    <col min="1774" max="1775" width="14.28515625" style="73" customWidth="1"/>
    <col min="1776" max="1776" width="15.42578125" style="73" customWidth="1"/>
    <col min="1777" max="1777" width="0" style="73" hidden="1" customWidth="1"/>
    <col min="1778" max="1778" width="8.7109375" style="73" customWidth="1"/>
    <col min="1779" max="1779" width="15.42578125" style="73" customWidth="1"/>
    <col min="1780" max="1780" width="11.28515625" style="73" bestFit="1" customWidth="1"/>
    <col min="1781" max="1781" width="13.42578125" style="73" bestFit="1" customWidth="1"/>
    <col min="1782" max="1962" width="8.85546875" style="73"/>
    <col min="1963" max="1963" width="40.5703125" style="73" customWidth="1"/>
    <col min="1964" max="1964" width="14.7109375" style="73" customWidth="1"/>
    <col min="1965" max="1965" width="11.140625" style="73" customWidth="1"/>
    <col min="1966" max="1966" width="15.42578125" style="73" customWidth="1"/>
    <col min="1967" max="1967" width="13.7109375" style="73" customWidth="1"/>
    <col min="1968" max="1968" width="0" style="73" hidden="1" customWidth="1"/>
    <col min="1969" max="1969" width="17.140625" style="73" customWidth="1"/>
    <col min="1970" max="1970" width="0" style="73" hidden="1" customWidth="1"/>
    <col min="1971" max="1971" width="15" style="73" customWidth="1"/>
    <col min="1972" max="1972" width="15.7109375" style="73" customWidth="1"/>
    <col min="1973" max="1974" width="15" style="73" customWidth="1"/>
    <col min="1975" max="1975" width="0" style="73" hidden="1" customWidth="1"/>
    <col min="1976" max="1982" width="15" style="73" customWidth="1"/>
    <col min="1983" max="1984" width="0" style="73" hidden="1" customWidth="1"/>
    <col min="1985" max="1985" width="15" style="73" customWidth="1"/>
    <col min="1986" max="1993" width="0" style="73" hidden="1" customWidth="1"/>
    <col min="1994" max="1994" width="15" style="73" customWidth="1"/>
    <col min="1995" max="1996" width="0" style="73" hidden="1" customWidth="1"/>
    <col min="1997" max="1997" width="15" style="73" customWidth="1"/>
    <col min="1998" max="1999" width="0" style="73" hidden="1" customWidth="1"/>
    <col min="2000" max="2000" width="15" style="73" customWidth="1"/>
    <col min="2001" max="2001" width="0" style="73" hidden="1" customWidth="1"/>
    <col min="2002" max="2002" width="15" style="73" customWidth="1"/>
    <col min="2003" max="2003" width="0" style="73" hidden="1" customWidth="1"/>
    <col min="2004" max="2004" width="15" style="73" customWidth="1"/>
    <col min="2005" max="2005" width="0" style="73" hidden="1" customWidth="1"/>
    <col min="2006" max="2007" width="15" style="73" customWidth="1"/>
    <col min="2008" max="2008" width="0" style="73" hidden="1" customWidth="1"/>
    <col min="2009" max="2015" width="15" style="73" customWidth="1"/>
    <col min="2016" max="2019" width="0" style="73" hidden="1" customWidth="1"/>
    <col min="2020" max="2023" width="15" style="73" customWidth="1"/>
    <col min="2024" max="2025" width="0" style="73" hidden="1" customWidth="1"/>
    <col min="2026" max="2029" width="15" style="73" customWidth="1"/>
    <col min="2030" max="2031" width="14.28515625" style="73" customWidth="1"/>
    <col min="2032" max="2032" width="15.42578125" style="73" customWidth="1"/>
    <col min="2033" max="2033" width="0" style="73" hidden="1" customWidth="1"/>
    <col min="2034" max="2034" width="8.7109375" style="73" customWidth="1"/>
    <col min="2035" max="2035" width="15.42578125" style="73" customWidth="1"/>
    <col min="2036" max="2036" width="11.28515625" style="73" bestFit="1" customWidth="1"/>
    <col min="2037" max="2037" width="13.42578125" style="73" bestFit="1" customWidth="1"/>
    <col min="2038" max="2218" width="8.85546875" style="73"/>
    <col min="2219" max="2219" width="40.5703125" style="73" customWidth="1"/>
    <col min="2220" max="2220" width="14.7109375" style="73" customWidth="1"/>
    <col min="2221" max="2221" width="11.140625" style="73" customWidth="1"/>
    <col min="2222" max="2222" width="15.42578125" style="73" customWidth="1"/>
    <col min="2223" max="2223" width="13.7109375" style="73" customWidth="1"/>
    <col min="2224" max="2224" width="0" style="73" hidden="1" customWidth="1"/>
    <col min="2225" max="2225" width="17.140625" style="73" customWidth="1"/>
    <col min="2226" max="2226" width="0" style="73" hidden="1" customWidth="1"/>
    <col min="2227" max="2227" width="15" style="73" customWidth="1"/>
    <col min="2228" max="2228" width="15.7109375" style="73" customWidth="1"/>
    <col min="2229" max="2230" width="15" style="73" customWidth="1"/>
    <col min="2231" max="2231" width="0" style="73" hidden="1" customWidth="1"/>
    <col min="2232" max="2238" width="15" style="73" customWidth="1"/>
    <col min="2239" max="2240" width="0" style="73" hidden="1" customWidth="1"/>
    <col min="2241" max="2241" width="15" style="73" customWidth="1"/>
    <col min="2242" max="2249" width="0" style="73" hidden="1" customWidth="1"/>
    <col min="2250" max="2250" width="15" style="73" customWidth="1"/>
    <col min="2251" max="2252" width="0" style="73" hidden="1" customWidth="1"/>
    <col min="2253" max="2253" width="15" style="73" customWidth="1"/>
    <col min="2254" max="2255" width="0" style="73" hidden="1" customWidth="1"/>
    <col min="2256" max="2256" width="15" style="73" customWidth="1"/>
    <col min="2257" max="2257" width="0" style="73" hidden="1" customWidth="1"/>
    <col min="2258" max="2258" width="15" style="73" customWidth="1"/>
    <col min="2259" max="2259" width="0" style="73" hidden="1" customWidth="1"/>
    <col min="2260" max="2260" width="15" style="73" customWidth="1"/>
    <col min="2261" max="2261" width="0" style="73" hidden="1" customWidth="1"/>
    <col min="2262" max="2263" width="15" style="73" customWidth="1"/>
    <col min="2264" max="2264" width="0" style="73" hidden="1" customWidth="1"/>
    <col min="2265" max="2271" width="15" style="73" customWidth="1"/>
    <col min="2272" max="2275" width="0" style="73" hidden="1" customWidth="1"/>
    <col min="2276" max="2279" width="15" style="73" customWidth="1"/>
    <col min="2280" max="2281" width="0" style="73" hidden="1" customWidth="1"/>
    <col min="2282" max="2285" width="15" style="73" customWidth="1"/>
    <col min="2286" max="2287" width="14.28515625" style="73" customWidth="1"/>
    <col min="2288" max="2288" width="15.42578125" style="73" customWidth="1"/>
    <col min="2289" max="2289" width="0" style="73" hidden="1" customWidth="1"/>
    <col min="2290" max="2290" width="8.7109375" style="73" customWidth="1"/>
    <col min="2291" max="2291" width="15.42578125" style="73" customWidth="1"/>
    <col min="2292" max="2292" width="11.28515625" style="73" bestFit="1" customWidth="1"/>
    <col min="2293" max="2293" width="13.42578125" style="73" bestFit="1" customWidth="1"/>
    <col min="2294" max="2474" width="8.85546875" style="73"/>
    <col min="2475" max="2475" width="40.5703125" style="73" customWidth="1"/>
    <col min="2476" max="2476" width="14.7109375" style="73" customWidth="1"/>
    <col min="2477" max="2477" width="11.140625" style="73" customWidth="1"/>
    <col min="2478" max="2478" width="15.42578125" style="73" customWidth="1"/>
    <col min="2479" max="2479" width="13.7109375" style="73" customWidth="1"/>
    <col min="2480" max="2480" width="0" style="73" hidden="1" customWidth="1"/>
    <col min="2481" max="2481" width="17.140625" style="73" customWidth="1"/>
    <col min="2482" max="2482" width="0" style="73" hidden="1" customWidth="1"/>
    <col min="2483" max="2483" width="15" style="73" customWidth="1"/>
    <col min="2484" max="2484" width="15.7109375" style="73" customWidth="1"/>
    <col min="2485" max="2486" width="15" style="73" customWidth="1"/>
    <col min="2487" max="2487" width="0" style="73" hidden="1" customWidth="1"/>
    <col min="2488" max="2494" width="15" style="73" customWidth="1"/>
    <col min="2495" max="2496" width="0" style="73" hidden="1" customWidth="1"/>
    <col min="2497" max="2497" width="15" style="73" customWidth="1"/>
    <col min="2498" max="2505" width="0" style="73" hidden="1" customWidth="1"/>
    <col min="2506" max="2506" width="15" style="73" customWidth="1"/>
    <col min="2507" max="2508" width="0" style="73" hidden="1" customWidth="1"/>
    <col min="2509" max="2509" width="15" style="73" customWidth="1"/>
    <col min="2510" max="2511" width="0" style="73" hidden="1" customWidth="1"/>
    <col min="2512" max="2512" width="15" style="73" customWidth="1"/>
    <col min="2513" max="2513" width="0" style="73" hidden="1" customWidth="1"/>
    <col min="2514" max="2514" width="15" style="73" customWidth="1"/>
    <col min="2515" max="2515" width="0" style="73" hidden="1" customWidth="1"/>
    <col min="2516" max="2516" width="15" style="73" customWidth="1"/>
    <col min="2517" max="2517" width="0" style="73" hidden="1" customWidth="1"/>
    <col min="2518" max="2519" width="15" style="73" customWidth="1"/>
    <col min="2520" max="2520" width="0" style="73" hidden="1" customWidth="1"/>
    <col min="2521" max="2527" width="15" style="73" customWidth="1"/>
    <col min="2528" max="2531" width="0" style="73" hidden="1" customWidth="1"/>
    <col min="2532" max="2535" width="15" style="73" customWidth="1"/>
    <col min="2536" max="2537" width="0" style="73" hidden="1" customWidth="1"/>
    <col min="2538" max="2541" width="15" style="73" customWidth="1"/>
    <col min="2542" max="2543" width="14.28515625" style="73" customWidth="1"/>
    <col min="2544" max="2544" width="15.42578125" style="73" customWidth="1"/>
    <col min="2545" max="2545" width="0" style="73" hidden="1" customWidth="1"/>
    <col min="2546" max="2546" width="8.7109375" style="73" customWidth="1"/>
    <col min="2547" max="2547" width="15.42578125" style="73" customWidth="1"/>
    <col min="2548" max="2548" width="11.28515625" style="73" bestFit="1" customWidth="1"/>
    <col min="2549" max="2549" width="13.42578125" style="73" bestFit="1" customWidth="1"/>
    <col min="2550" max="2730" width="8.85546875" style="73"/>
    <col min="2731" max="2731" width="40.5703125" style="73" customWidth="1"/>
    <col min="2732" max="2732" width="14.7109375" style="73" customWidth="1"/>
    <col min="2733" max="2733" width="11.140625" style="73" customWidth="1"/>
    <col min="2734" max="2734" width="15.42578125" style="73" customWidth="1"/>
    <col min="2735" max="2735" width="13.7109375" style="73" customWidth="1"/>
    <col min="2736" max="2736" width="0" style="73" hidden="1" customWidth="1"/>
    <col min="2737" max="2737" width="17.140625" style="73" customWidth="1"/>
    <col min="2738" max="2738" width="0" style="73" hidden="1" customWidth="1"/>
    <col min="2739" max="2739" width="15" style="73" customWidth="1"/>
    <col min="2740" max="2740" width="15.7109375" style="73" customWidth="1"/>
    <col min="2741" max="2742" width="15" style="73" customWidth="1"/>
    <col min="2743" max="2743" width="0" style="73" hidden="1" customWidth="1"/>
    <col min="2744" max="2750" width="15" style="73" customWidth="1"/>
    <col min="2751" max="2752" width="0" style="73" hidden="1" customWidth="1"/>
    <col min="2753" max="2753" width="15" style="73" customWidth="1"/>
    <col min="2754" max="2761" width="0" style="73" hidden="1" customWidth="1"/>
    <col min="2762" max="2762" width="15" style="73" customWidth="1"/>
    <col min="2763" max="2764" width="0" style="73" hidden="1" customWidth="1"/>
    <col min="2765" max="2765" width="15" style="73" customWidth="1"/>
    <col min="2766" max="2767" width="0" style="73" hidden="1" customWidth="1"/>
    <col min="2768" max="2768" width="15" style="73" customWidth="1"/>
    <col min="2769" max="2769" width="0" style="73" hidden="1" customWidth="1"/>
    <col min="2770" max="2770" width="15" style="73" customWidth="1"/>
    <col min="2771" max="2771" width="0" style="73" hidden="1" customWidth="1"/>
    <col min="2772" max="2772" width="15" style="73" customWidth="1"/>
    <col min="2773" max="2773" width="0" style="73" hidden="1" customWidth="1"/>
    <col min="2774" max="2775" width="15" style="73" customWidth="1"/>
    <col min="2776" max="2776" width="0" style="73" hidden="1" customWidth="1"/>
    <col min="2777" max="2783" width="15" style="73" customWidth="1"/>
    <col min="2784" max="2787" width="0" style="73" hidden="1" customWidth="1"/>
    <col min="2788" max="2791" width="15" style="73" customWidth="1"/>
    <col min="2792" max="2793" width="0" style="73" hidden="1" customWidth="1"/>
    <col min="2794" max="2797" width="15" style="73" customWidth="1"/>
    <col min="2798" max="2799" width="14.28515625" style="73" customWidth="1"/>
    <col min="2800" max="2800" width="15.42578125" style="73" customWidth="1"/>
    <col min="2801" max="2801" width="0" style="73" hidden="1" customWidth="1"/>
    <col min="2802" max="2802" width="8.7109375" style="73" customWidth="1"/>
    <col min="2803" max="2803" width="15.42578125" style="73" customWidth="1"/>
    <col min="2804" max="2804" width="11.28515625" style="73" bestFit="1" customWidth="1"/>
    <col min="2805" max="2805" width="13.42578125" style="73" bestFit="1" customWidth="1"/>
    <col min="2806" max="2986" width="8.85546875" style="73"/>
    <col min="2987" max="2987" width="40.5703125" style="73" customWidth="1"/>
    <col min="2988" max="2988" width="14.7109375" style="73" customWidth="1"/>
    <col min="2989" max="2989" width="11.140625" style="73" customWidth="1"/>
    <col min="2990" max="2990" width="15.42578125" style="73" customWidth="1"/>
    <col min="2991" max="2991" width="13.7109375" style="73" customWidth="1"/>
    <col min="2992" max="2992" width="0" style="73" hidden="1" customWidth="1"/>
    <col min="2993" max="2993" width="17.140625" style="73" customWidth="1"/>
    <col min="2994" max="2994" width="0" style="73" hidden="1" customWidth="1"/>
    <col min="2995" max="2995" width="15" style="73" customWidth="1"/>
    <col min="2996" max="2996" width="15.7109375" style="73" customWidth="1"/>
    <col min="2997" max="2998" width="15" style="73" customWidth="1"/>
    <col min="2999" max="2999" width="0" style="73" hidden="1" customWidth="1"/>
    <col min="3000" max="3006" width="15" style="73" customWidth="1"/>
    <col min="3007" max="3008" width="0" style="73" hidden="1" customWidth="1"/>
    <col min="3009" max="3009" width="15" style="73" customWidth="1"/>
    <col min="3010" max="3017" width="0" style="73" hidden="1" customWidth="1"/>
    <col min="3018" max="3018" width="15" style="73" customWidth="1"/>
    <col min="3019" max="3020" width="0" style="73" hidden="1" customWidth="1"/>
    <col min="3021" max="3021" width="15" style="73" customWidth="1"/>
    <col min="3022" max="3023" width="0" style="73" hidden="1" customWidth="1"/>
    <col min="3024" max="3024" width="15" style="73" customWidth="1"/>
    <col min="3025" max="3025" width="0" style="73" hidden="1" customWidth="1"/>
    <col min="3026" max="3026" width="15" style="73" customWidth="1"/>
    <col min="3027" max="3027" width="0" style="73" hidden="1" customWidth="1"/>
    <col min="3028" max="3028" width="15" style="73" customWidth="1"/>
    <col min="3029" max="3029" width="0" style="73" hidden="1" customWidth="1"/>
    <col min="3030" max="3031" width="15" style="73" customWidth="1"/>
    <col min="3032" max="3032" width="0" style="73" hidden="1" customWidth="1"/>
    <col min="3033" max="3039" width="15" style="73" customWidth="1"/>
    <col min="3040" max="3043" width="0" style="73" hidden="1" customWidth="1"/>
    <col min="3044" max="3047" width="15" style="73" customWidth="1"/>
    <col min="3048" max="3049" width="0" style="73" hidden="1" customWidth="1"/>
    <col min="3050" max="3053" width="15" style="73" customWidth="1"/>
    <col min="3054" max="3055" width="14.28515625" style="73" customWidth="1"/>
    <col min="3056" max="3056" width="15.42578125" style="73" customWidth="1"/>
    <col min="3057" max="3057" width="0" style="73" hidden="1" customWidth="1"/>
    <col min="3058" max="3058" width="8.7109375" style="73" customWidth="1"/>
    <col min="3059" max="3059" width="15.42578125" style="73" customWidth="1"/>
    <col min="3060" max="3060" width="11.28515625" style="73" bestFit="1" customWidth="1"/>
    <col min="3061" max="3061" width="13.42578125" style="73" bestFit="1" customWidth="1"/>
    <col min="3062" max="3242" width="8.85546875" style="73"/>
    <col min="3243" max="3243" width="40.5703125" style="73" customWidth="1"/>
    <col min="3244" max="3244" width="14.7109375" style="73" customWidth="1"/>
    <col min="3245" max="3245" width="11.140625" style="73" customWidth="1"/>
    <col min="3246" max="3246" width="15.42578125" style="73" customWidth="1"/>
    <col min="3247" max="3247" width="13.7109375" style="73" customWidth="1"/>
    <col min="3248" max="3248" width="0" style="73" hidden="1" customWidth="1"/>
    <col min="3249" max="3249" width="17.140625" style="73" customWidth="1"/>
    <col min="3250" max="3250" width="0" style="73" hidden="1" customWidth="1"/>
    <col min="3251" max="3251" width="15" style="73" customWidth="1"/>
    <col min="3252" max="3252" width="15.7109375" style="73" customWidth="1"/>
    <col min="3253" max="3254" width="15" style="73" customWidth="1"/>
    <col min="3255" max="3255" width="0" style="73" hidden="1" customWidth="1"/>
    <col min="3256" max="3262" width="15" style="73" customWidth="1"/>
    <col min="3263" max="3264" width="0" style="73" hidden="1" customWidth="1"/>
    <col min="3265" max="3265" width="15" style="73" customWidth="1"/>
    <col min="3266" max="3273" width="0" style="73" hidden="1" customWidth="1"/>
    <col min="3274" max="3274" width="15" style="73" customWidth="1"/>
    <col min="3275" max="3276" width="0" style="73" hidden="1" customWidth="1"/>
    <col min="3277" max="3277" width="15" style="73" customWidth="1"/>
    <col min="3278" max="3279" width="0" style="73" hidden="1" customWidth="1"/>
    <col min="3280" max="3280" width="15" style="73" customWidth="1"/>
    <col min="3281" max="3281" width="0" style="73" hidden="1" customWidth="1"/>
    <col min="3282" max="3282" width="15" style="73" customWidth="1"/>
    <col min="3283" max="3283" width="0" style="73" hidden="1" customWidth="1"/>
    <col min="3284" max="3284" width="15" style="73" customWidth="1"/>
    <col min="3285" max="3285" width="0" style="73" hidden="1" customWidth="1"/>
    <col min="3286" max="3287" width="15" style="73" customWidth="1"/>
    <col min="3288" max="3288" width="0" style="73" hidden="1" customWidth="1"/>
    <col min="3289" max="3295" width="15" style="73" customWidth="1"/>
    <col min="3296" max="3299" width="0" style="73" hidden="1" customWidth="1"/>
    <col min="3300" max="3303" width="15" style="73" customWidth="1"/>
    <col min="3304" max="3305" width="0" style="73" hidden="1" customWidth="1"/>
    <col min="3306" max="3309" width="15" style="73" customWidth="1"/>
    <col min="3310" max="3311" width="14.28515625" style="73" customWidth="1"/>
    <col min="3312" max="3312" width="15.42578125" style="73" customWidth="1"/>
    <col min="3313" max="3313" width="0" style="73" hidden="1" customWidth="1"/>
    <col min="3314" max="3314" width="8.7109375" style="73" customWidth="1"/>
    <col min="3315" max="3315" width="15.42578125" style="73" customWidth="1"/>
    <col min="3316" max="3316" width="11.28515625" style="73" bestFit="1" customWidth="1"/>
    <col min="3317" max="3317" width="13.42578125" style="73" bestFit="1" customWidth="1"/>
    <col min="3318" max="3498" width="8.85546875" style="73"/>
    <col min="3499" max="3499" width="40.5703125" style="73" customWidth="1"/>
    <col min="3500" max="3500" width="14.7109375" style="73" customWidth="1"/>
    <col min="3501" max="3501" width="11.140625" style="73" customWidth="1"/>
    <col min="3502" max="3502" width="15.42578125" style="73" customWidth="1"/>
    <col min="3503" max="3503" width="13.7109375" style="73" customWidth="1"/>
    <col min="3504" max="3504" width="0" style="73" hidden="1" customWidth="1"/>
    <col min="3505" max="3505" width="17.140625" style="73" customWidth="1"/>
    <col min="3506" max="3506" width="0" style="73" hidden="1" customWidth="1"/>
    <col min="3507" max="3507" width="15" style="73" customWidth="1"/>
    <col min="3508" max="3508" width="15.7109375" style="73" customWidth="1"/>
    <col min="3509" max="3510" width="15" style="73" customWidth="1"/>
    <col min="3511" max="3511" width="0" style="73" hidden="1" customWidth="1"/>
    <col min="3512" max="3518" width="15" style="73" customWidth="1"/>
    <col min="3519" max="3520" width="0" style="73" hidden="1" customWidth="1"/>
    <col min="3521" max="3521" width="15" style="73" customWidth="1"/>
    <col min="3522" max="3529" width="0" style="73" hidden="1" customWidth="1"/>
    <col min="3530" max="3530" width="15" style="73" customWidth="1"/>
    <col min="3531" max="3532" width="0" style="73" hidden="1" customWidth="1"/>
    <col min="3533" max="3533" width="15" style="73" customWidth="1"/>
    <col min="3534" max="3535" width="0" style="73" hidden="1" customWidth="1"/>
    <col min="3536" max="3536" width="15" style="73" customWidth="1"/>
    <col min="3537" max="3537" width="0" style="73" hidden="1" customWidth="1"/>
    <col min="3538" max="3538" width="15" style="73" customWidth="1"/>
    <col min="3539" max="3539" width="0" style="73" hidden="1" customWidth="1"/>
    <col min="3540" max="3540" width="15" style="73" customWidth="1"/>
    <col min="3541" max="3541" width="0" style="73" hidden="1" customWidth="1"/>
    <col min="3542" max="3543" width="15" style="73" customWidth="1"/>
    <col min="3544" max="3544" width="0" style="73" hidden="1" customWidth="1"/>
    <col min="3545" max="3551" width="15" style="73" customWidth="1"/>
    <col min="3552" max="3555" width="0" style="73" hidden="1" customWidth="1"/>
    <col min="3556" max="3559" width="15" style="73" customWidth="1"/>
    <col min="3560" max="3561" width="0" style="73" hidden="1" customWidth="1"/>
    <col min="3562" max="3565" width="15" style="73" customWidth="1"/>
    <col min="3566" max="3567" width="14.28515625" style="73" customWidth="1"/>
    <col min="3568" max="3568" width="15.42578125" style="73" customWidth="1"/>
    <col min="3569" max="3569" width="0" style="73" hidden="1" customWidth="1"/>
    <col min="3570" max="3570" width="8.7109375" style="73" customWidth="1"/>
    <col min="3571" max="3571" width="15.42578125" style="73" customWidth="1"/>
    <col min="3572" max="3572" width="11.28515625" style="73" bestFit="1" customWidth="1"/>
    <col min="3573" max="3573" width="13.42578125" style="73" bestFit="1" customWidth="1"/>
    <col min="3574" max="3754" width="8.85546875" style="73"/>
    <col min="3755" max="3755" width="40.5703125" style="73" customWidth="1"/>
    <col min="3756" max="3756" width="14.7109375" style="73" customWidth="1"/>
    <col min="3757" max="3757" width="11.140625" style="73" customWidth="1"/>
    <col min="3758" max="3758" width="15.42578125" style="73" customWidth="1"/>
    <col min="3759" max="3759" width="13.7109375" style="73" customWidth="1"/>
    <col min="3760" max="3760" width="0" style="73" hidden="1" customWidth="1"/>
    <col min="3761" max="3761" width="17.140625" style="73" customWidth="1"/>
    <col min="3762" max="3762" width="0" style="73" hidden="1" customWidth="1"/>
    <col min="3763" max="3763" width="15" style="73" customWidth="1"/>
    <col min="3764" max="3764" width="15.7109375" style="73" customWidth="1"/>
    <col min="3765" max="3766" width="15" style="73" customWidth="1"/>
    <col min="3767" max="3767" width="0" style="73" hidden="1" customWidth="1"/>
    <col min="3768" max="3774" width="15" style="73" customWidth="1"/>
    <col min="3775" max="3776" width="0" style="73" hidden="1" customWidth="1"/>
    <col min="3777" max="3777" width="15" style="73" customWidth="1"/>
    <col min="3778" max="3785" width="0" style="73" hidden="1" customWidth="1"/>
    <col min="3786" max="3786" width="15" style="73" customWidth="1"/>
    <col min="3787" max="3788" width="0" style="73" hidden="1" customWidth="1"/>
    <col min="3789" max="3789" width="15" style="73" customWidth="1"/>
    <col min="3790" max="3791" width="0" style="73" hidden="1" customWidth="1"/>
    <col min="3792" max="3792" width="15" style="73" customWidth="1"/>
    <col min="3793" max="3793" width="0" style="73" hidden="1" customWidth="1"/>
    <col min="3794" max="3794" width="15" style="73" customWidth="1"/>
    <col min="3795" max="3795" width="0" style="73" hidden="1" customWidth="1"/>
    <col min="3796" max="3796" width="15" style="73" customWidth="1"/>
    <col min="3797" max="3797" width="0" style="73" hidden="1" customWidth="1"/>
    <col min="3798" max="3799" width="15" style="73" customWidth="1"/>
    <col min="3800" max="3800" width="0" style="73" hidden="1" customWidth="1"/>
    <col min="3801" max="3807" width="15" style="73" customWidth="1"/>
    <col min="3808" max="3811" width="0" style="73" hidden="1" customWidth="1"/>
    <col min="3812" max="3815" width="15" style="73" customWidth="1"/>
    <col min="3816" max="3817" width="0" style="73" hidden="1" customWidth="1"/>
    <col min="3818" max="3821" width="15" style="73" customWidth="1"/>
    <col min="3822" max="3823" width="14.28515625" style="73" customWidth="1"/>
    <col min="3824" max="3824" width="15.42578125" style="73" customWidth="1"/>
    <col min="3825" max="3825" width="0" style="73" hidden="1" customWidth="1"/>
    <col min="3826" max="3826" width="8.7109375" style="73" customWidth="1"/>
    <col min="3827" max="3827" width="15.42578125" style="73" customWidth="1"/>
    <col min="3828" max="3828" width="11.28515625" style="73" bestFit="1" customWidth="1"/>
    <col min="3829" max="3829" width="13.42578125" style="73" bestFit="1" customWidth="1"/>
    <col min="3830" max="4010" width="8.85546875" style="73"/>
    <col min="4011" max="4011" width="40.5703125" style="73" customWidth="1"/>
    <col min="4012" max="4012" width="14.7109375" style="73" customWidth="1"/>
    <col min="4013" max="4013" width="11.140625" style="73" customWidth="1"/>
    <col min="4014" max="4014" width="15.42578125" style="73" customWidth="1"/>
    <col min="4015" max="4015" width="13.7109375" style="73" customWidth="1"/>
    <col min="4016" max="4016" width="0" style="73" hidden="1" customWidth="1"/>
    <col min="4017" max="4017" width="17.140625" style="73" customWidth="1"/>
    <col min="4018" max="4018" width="0" style="73" hidden="1" customWidth="1"/>
    <col min="4019" max="4019" width="15" style="73" customWidth="1"/>
    <col min="4020" max="4020" width="15.7109375" style="73" customWidth="1"/>
    <col min="4021" max="4022" width="15" style="73" customWidth="1"/>
    <col min="4023" max="4023" width="0" style="73" hidden="1" customWidth="1"/>
    <col min="4024" max="4030" width="15" style="73" customWidth="1"/>
    <col min="4031" max="4032" width="0" style="73" hidden="1" customWidth="1"/>
    <col min="4033" max="4033" width="15" style="73" customWidth="1"/>
    <col min="4034" max="4041" width="0" style="73" hidden="1" customWidth="1"/>
    <col min="4042" max="4042" width="15" style="73" customWidth="1"/>
    <col min="4043" max="4044" width="0" style="73" hidden="1" customWidth="1"/>
    <col min="4045" max="4045" width="15" style="73" customWidth="1"/>
    <col min="4046" max="4047" width="0" style="73" hidden="1" customWidth="1"/>
    <col min="4048" max="4048" width="15" style="73" customWidth="1"/>
    <col min="4049" max="4049" width="0" style="73" hidden="1" customWidth="1"/>
    <col min="4050" max="4050" width="15" style="73" customWidth="1"/>
    <col min="4051" max="4051" width="0" style="73" hidden="1" customWidth="1"/>
    <col min="4052" max="4052" width="15" style="73" customWidth="1"/>
    <col min="4053" max="4053" width="0" style="73" hidden="1" customWidth="1"/>
    <col min="4054" max="4055" width="15" style="73" customWidth="1"/>
    <col min="4056" max="4056" width="0" style="73" hidden="1" customWidth="1"/>
    <col min="4057" max="4063" width="15" style="73" customWidth="1"/>
    <col min="4064" max="4067" width="0" style="73" hidden="1" customWidth="1"/>
    <col min="4068" max="4071" width="15" style="73" customWidth="1"/>
    <col min="4072" max="4073" width="0" style="73" hidden="1" customWidth="1"/>
    <col min="4074" max="4077" width="15" style="73" customWidth="1"/>
    <col min="4078" max="4079" width="14.28515625" style="73" customWidth="1"/>
    <col min="4080" max="4080" width="15.42578125" style="73" customWidth="1"/>
    <col min="4081" max="4081" width="0" style="73" hidden="1" customWidth="1"/>
    <col min="4082" max="4082" width="8.7109375" style="73" customWidth="1"/>
    <col min="4083" max="4083" width="15.42578125" style="73" customWidth="1"/>
    <col min="4084" max="4084" width="11.28515625" style="73" bestFit="1" customWidth="1"/>
    <col min="4085" max="4085" width="13.42578125" style="73" bestFit="1" customWidth="1"/>
    <col min="4086" max="4266" width="8.85546875" style="73"/>
    <col min="4267" max="4267" width="40.5703125" style="73" customWidth="1"/>
    <col min="4268" max="4268" width="14.7109375" style="73" customWidth="1"/>
    <col min="4269" max="4269" width="11.140625" style="73" customWidth="1"/>
    <col min="4270" max="4270" width="15.42578125" style="73" customWidth="1"/>
    <col min="4271" max="4271" width="13.7109375" style="73" customWidth="1"/>
    <col min="4272" max="4272" width="0" style="73" hidden="1" customWidth="1"/>
    <col min="4273" max="4273" width="17.140625" style="73" customWidth="1"/>
    <col min="4274" max="4274" width="0" style="73" hidden="1" customWidth="1"/>
    <col min="4275" max="4275" width="15" style="73" customWidth="1"/>
    <col min="4276" max="4276" width="15.7109375" style="73" customWidth="1"/>
    <col min="4277" max="4278" width="15" style="73" customWidth="1"/>
    <col min="4279" max="4279" width="0" style="73" hidden="1" customWidth="1"/>
    <col min="4280" max="4286" width="15" style="73" customWidth="1"/>
    <col min="4287" max="4288" width="0" style="73" hidden="1" customWidth="1"/>
    <col min="4289" max="4289" width="15" style="73" customWidth="1"/>
    <col min="4290" max="4297" width="0" style="73" hidden="1" customWidth="1"/>
    <col min="4298" max="4298" width="15" style="73" customWidth="1"/>
    <col min="4299" max="4300" width="0" style="73" hidden="1" customWidth="1"/>
    <col min="4301" max="4301" width="15" style="73" customWidth="1"/>
    <col min="4302" max="4303" width="0" style="73" hidden="1" customWidth="1"/>
    <col min="4304" max="4304" width="15" style="73" customWidth="1"/>
    <col min="4305" max="4305" width="0" style="73" hidden="1" customWidth="1"/>
    <col min="4306" max="4306" width="15" style="73" customWidth="1"/>
    <col min="4307" max="4307" width="0" style="73" hidden="1" customWidth="1"/>
    <col min="4308" max="4308" width="15" style="73" customWidth="1"/>
    <col min="4309" max="4309" width="0" style="73" hidden="1" customWidth="1"/>
    <col min="4310" max="4311" width="15" style="73" customWidth="1"/>
    <col min="4312" max="4312" width="0" style="73" hidden="1" customWidth="1"/>
    <col min="4313" max="4319" width="15" style="73" customWidth="1"/>
    <col min="4320" max="4323" width="0" style="73" hidden="1" customWidth="1"/>
    <col min="4324" max="4327" width="15" style="73" customWidth="1"/>
    <col min="4328" max="4329" width="0" style="73" hidden="1" customWidth="1"/>
    <col min="4330" max="4333" width="15" style="73" customWidth="1"/>
    <col min="4334" max="4335" width="14.28515625" style="73" customWidth="1"/>
    <col min="4336" max="4336" width="15.42578125" style="73" customWidth="1"/>
    <col min="4337" max="4337" width="0" style="73" hidden="1" customWidth="1"/>
    <col min="4338" max="4338" width="8.7109375" style="73" customWidth="1"/>
    <col min="4339" max="4339" width="15.42578125" style="73" customWidth="1"/>
    <col min="4340" max="4340" width="11.28515625" style="73" bestFit="1" customWidth="1"/>
    <col min="4341" max="4341" width="13.42578125" style="73" bestFit="1" customWidth="1"/>
    <col min="4342" max="4522" width="8.85546875" style="73"/>
    <col min="4523" max="4523" width="40.5703125" style="73" customWidth="1"/>
    <col min="4524" max="4524" width="14.7109375" style="73" customWidth="1"/>
    <col min="4525" max="4525" width="11.140625" style="73" customWidth="1"/>
    <col min="4526" max="4526" width="15.42578125" style="73" customWidth="1"/>
    <col min="4527" max="4527" width="13.7109375" style="73" customWidth="1"/>
    <col min="4528" max="4528" width="0" style="73" hidden="1" customWidth="1"/>
    <col min="4529" max="4529" width="17.140625" style="73" customWidth="1"/>
    <col min="4530" max="4530" width="0" style="73" hidden="1" customWidth="1"/>
    <col min="4531" max="4531" width="15" style="73" customWidth="1"/>
    <col min="4532" max="4532" width="15.7109375" style="73" customWidth="1"/>
    <col min="4533" max="4534" width="15" style="73" customWidth="1"/>
    <col min="4535" max="4535" width="0" style="73" hidden="1" customWidth="1"/>
    <col min="4536" max="4542" width="15" style="73" customWidth="1"/>
    <col min="4543" max="4544" width="0" style="73" hidden="1" customWidth="1"/>
    <col min="4545" max="4545" width="15" style="73" customWidth="1"/>
    <col min="4546" max="4553" width="0" style="73" hidden="1" customWidth="1"/>
    <col min="4554" max="4554" width="15" style="73" customWidth="1"/>
    <col min="4555" max="4556" width="0" style="73" hidden="1" customWidth="1"/>
    <col min="4557" max="4557" width="15" style="73" customWidth="1"/>
    <col min="4558" max="4559" width="0" style="73" hidden="1" customWidth="1"/>
    <col min="4560" max="4560" width="15" style="73" customWidth="1"/>
    <col min="4561" max="4561" width="0" style="73" hidden="1" customWidth="1"/>
    <col min="4562" max="4562" width="15" style="73" customWidth="1"/>
    <col min="4563" max="4563" width="0" style="73" hidden="1" customWidth="1"/>
    <col min="4564" max="4564" width="15" style="73" customWidth="1"/>
    <col min="4565" max="4565" width="0" style="73" hidden="1" customWidth="1"/>
    <col min="4566" max="4567" width="15" style="73" customWidth="1"/>
    <col min="4568" max="4568" width="0" style="73" hidden="1" customWidth="1"/>
    <col min="4569" max="4575" width="15" style="73" customWidth="1"/>
    <col min="4576" max="4579" width="0" style="73" hidden="1" customWidth="1"/>
    <col min="4580" max="4583" width="15" style="73" customWidth="1"/>
    <col min="4584" max="4585" width="0" style="73" hidden="1" customWidth="1"/>
    <col min="4586" max="4589" width="15" style="73" customWidth="1"/>
    <col min="4590" max="4591" width="14.28515625" style="73" customWidth="1"/>
    <col min="4592" max="4592" width="15.42578125" style="73" customWidth="1"/>
    <col min="4593" max="4593" width="0" style="73" hidden="1" customWidth="1"/>
    <col min="4594" max="4594" width="8.7109375" style="73" customWidth="1"/>
    <col min="4595" max="4595" width="15.42578125" style="73" customWidth="1"/>
    <col min="4596" max="4596" width="11.28515625" style="73" bestFit="1" customWidth="1"/>
    <col min="4597" max="4597" width="13.42578125" style="73" bestFit="1" customWidth="1"/>
    <col min="4598" max="4778" width="8.85546875" style="73"/>
    <col min="4779" max="4779" width="40.5703125" style="73" customWidth="1"/>
    <col min="4780" max="4780" width="14.7109375" style="73" customWidth="1"/>
    <col min="4781" max="4781" width="11.140625" style="73" customWidth="1"/>
    <col min="4782" max="4782" width="15.42578125" style="73" customWidth="1"/>
    <col min="4783" max="4783" width="13.7109375" style="73" customWidth="1"/>
    <col min="4784" max="4784" width="0" style="73" hidden="1" customWidth="1"/>
    <col min="4785" max="4785" width="17.140625" style="73" customWidth="1"/>
    <col min="4786" max="4786" width="0" style="73" hidden="1" customWidth="1"/>
    <col min="4787" max="4787" width="15" style="73" customWidth="1"/>
    <col min="4788" max="4788" width="15.7109375" style="73" customWidth="1"/>
    <col min="4789" max="4790" width="15" style="73" customWidth="1"/>
    <col min="4791" max="4791" width="0" style="73" hidden="1" customWidth="1"/>
    <col min="4792" max="4798" width="15" style="73" customWidth="1"/>
    <col min="4799" max="4800" width="0" style="73" hidden="1" customWidth="1"/>
    <col min="4801" max="4801" width="15" style="73" customWidth="1"/>
    <col min="4802" max="4809" width="0" style="73" hidden="1" customWidth="1"/>
    <col min="4810" max="4810" width="15" style="73" customWidth="1"/>
    <col min="4811" max="4812" width="0" style="73" hidden="1" customWidth="1"/>
    <col min="4813" max="4813" width="15" style="73" customWidth="1"/>
    <col min="4814" max="4815" width="0" style="73" hidden="1" customWidth="1"/>
    <col min="4816" max="4816" width="15" style="73" customWidth="1"/>
    <col min="4817" max="4817" width="0" style="73" hidden="1" customWidth="1"/>
    <col min="4818" max="4818" width="15" style="73" customWidth="1"/>
    <col min="4819" max="4819" width="0" style="73" hidden="1" customWidth="1"/>
    <col min="4820" max="4820" width="15" style="73" customWidth="1"/>
    <col min="4821" max="4821" width="0" style="73" hidden="1" customWidth="1"/>
    <col min="4822" max="4823" width="15" style="73" customWidth="1"/>
    <col min="4824" max="4824" width="0" style="73" hidden="1" customWidth="1"/>
    <col min="4825" max="4831" width="15" style="73" customWidth="1"/>
    <col min="4832" max="4835" width="0" style="73" hidden="1" customWidth="1"/>
    <col min="4836" max="4839" width="15" style="73" customWidth="1"/>
    <col min="4840" max="4841" width="0" style="73" hidden="1" customWidth="1"/>
    <col min="4842" max="4845" width="15" style="73" customWidth="1"/>
    <col min="4846" max="4847" width="14.28515625" style="73" customWidth="1"/>
    <col min="4848" max="4848" width="15.42578125" style="73" customWidth="1"/>
    <col min="4849" max="4849" width="0" style="73" hidden="1" customWidth="1"/>
    <col min="4850" max="4850" width="8.7109375" style="73" customWidth="1"/>
    <col min="4851" max="4851" width="15.42578125" style="73" customWidth="1"/>
    <col min="4852" max="4852" width="11.28515625" style="73" bestFit="1" customWidth="1"/>
    <col min="4853" max="4853" width="13.42578125" style="73" bestFit="1" customWidth="1"/>
    <col min="4854" max="5034" width="8.85546875" style="73"/>
    <col min="5035" max="5035" width="40.5703125" style="73" customWidth="1"/>
    <col min="5036" max="5036" width="14.7109375" style="73" customWidth="1"/>
    <col min="5037" max="5037" width="11.140625" style="73" customWidth="1"/>
    <col min="5038" max="5038" width="15.42578125" style="73" customWidth="1"/>
    <col min="5039" max="5039" width="13.7109375" style="73" customWidth="1"/>
    <col min="5040" max="5040" width="0" style="73" hidden="1" customWidth="1"/>
    <col min="5041" max="5041" width="17.140625" style="73" customWidth="1"/>
    <col min="5042" max="5042" width="0" style="73" hidden="1" customWidth="1"/>
    <col min="5043" max="5043" width="15" style="73" customWidth="1"/>
    <col min="5044" max="5044" width="15.7109375" style="73" customWidth="1"/>
    <col min="5045" max="5046" width="15" style="73" customWidth="1"/>
    <col min="5047" max="5047" width="0" style="73" hidden="1" customWidth="1"/>
    <col min="5048" max="5054" width="15" style="73" customWidth="1"/>
    <col min="5055" max="5056" width="0" style="73" hidden="1" customWidth="1"/>
    <col min="5057" max="5057" width="15" style="73" customWidth="1"/>
    <col min="5058" max="5065" width="0" style="73" hidden="1" customWidth="1"/>
    <col min="5066" max="5066" width="15" style="73" customWidth="1"/>
    <col min="5067" max="5068" width="0" style="73" hidden="1" customWidth="1"/>
    <col min="5069" max="5069" width="15" style="73" customWidth="1"/>
    <col min="5070" max="5071" width="0" style="73" hidden="1" customWidth="1"/>
    <col min="5072" max="5072" width="15" style="73" customWidth="1"/>
    <col min="5073" max="5073" width="0" style="73" hidden="1" customWidth="1"/>
    <col min="5074" max="5074" width="15" style="73" customWidth="1"/>
    <col min="5075" max="5075" width="0" style="73" hidden="1" customWidth="1"/>
    <col min="5076" max="5076" width="15" style="73" customWidth="1"/>
    <col min="5077" max="5077" width="0" style="73" hidden="1" customWidth="1"/>
    <col min="5078" max="5079" width="15" style="73" customWidth="1"/>
    <col min="5080" max="5080" width="0" style="73" hidden="1" customWidth="1"/>
    <col min="5081" max="5087" width="15" style="73" customWidth="1"/>
    <col min="5088" max="5091" width="0" style="73" hidden="1" customWidth="1"/>
    <col min="5092" max="5095" width="15" style="73" customWidth="1"/>
    <col min="5096" max="5097" width="0" style="73" hidden="1" customWidth="1"/>
    <col min="5098" max="5101" width="15" style="73" customWidth="1"/>
    <col min="5102" max="5103" width="14.28515625" style="73" customWidth="1"/>
    <col min="5104" max="5104" width="15.42578125" style="73" customWidth="1"/>
    <col min="5105" max="5105" width="0" style="73" hidden="1" customWidth="1"/>
    <col min="5106" max="5106" width="8.7109375" style="73" customWidth="1"/>
    <col min="5107" max="5107" width="15.42578125" style="73" customWidth="1"/>
    <col min="5108" max="5108" width="11.28515625" style="73" bestFit="1" customWidth="1"/>
    <col min="5109" max="5109" width="13.42578125" style="73" bestFit="1" customWidth="1"/>
    <col min="5110" max="5290" width="8.85546875" style="73"/>
    <col min="5291" max="5291" width="40.5703125" style="73" customWidth="1"/>
    <col min="5292" max="5292" width="14.7109375" style="73" customWidth="1"/>
    <col min="5293" max="5293" width="11.140625" style="73" customWidth="1"/>
    <col min="5294" max="5294" width="15.42578125" style="73" customWidth="1"/>
    <col min="5295" max="5295" width="13.7109375" style="73" customWidth="1"/>
    <col min="5296" max="5296" width="0" style="73" hidden="1" customWidth="1"/>
    <col min="5297" max="5297" width="17.140625" style="73" customWidth="1"/>
    <col min="5298" max="5298" width="0" style="73" hidden="1" customWidth="1"/>
    <col min="5299" max="5299" width="15" style="73" customWidth="1"/>
    <col min="5300" max="5300" width="15.7109375" style="73" customWidth="1"/>
    <col min="5301" max="5302" width="15" style="73" customWidth="1"/>
    <col min="5303" max="5303" width="0" style="73" hidden="1" customWidth="1"/>
    <col min="5304" max="5310" width="15" style="73" customWidth="1"/>
    <col min="5311" max="5312" width="0" style="73" hidden="1" customWidth="1"/>
    <col min="5313" max="5313" width="15" style="73" customWidth="1"/>
    <col min="5314" max="5321" width="0" style="73" hidden="1" customWidth="1"/>
    <col min="5322" max="5322" width="15" style="73" customWidth="1"/>
    <col min="5323" max="5324" width="0" style="73" hidden="1" customWidth="1"/>
    <col min="5325" max="5325" width="15" style="73" customWidth="1"/>
    <col min="5326" max="5327" width="0" style="73" hidden="1" customWidth="1"/>
    <col min="5328" max="5328" width="15" style="73" customWidth="1"/>
    <col min="5329" max="5329" width="0" style="73" hidden="1" customWidth="1"/>
    <col min="5330" max="5330" width="15" style="73" customWidth="1"/>
    <col min="5331" max="5331" width="0" style="73" hidden="1" customWidth="1"/>
    <col min="5332" max="5332" width="15" style="73" customWidth="1"/>
    <col min="5333" max="5333" width="0" style="73" hidden="1" customWidth="1"/>
    <col min="5334" max="5335" width="15" style="73" customWidth="1"/>
    <col min="5336" max="5336" width="0" style="73" hidden="1" customWidth="1"/>
    <col min="5337" max="5343" width="15" style="73" customWidth="1"/>
    <col min="5344" max="5347" width="0" style="73" hidden="1" customWidth="1"/>
    <col min="5348" max="5351" width="15" style="73" customWidth="1"/>
    <col min="5352" max="5353" width="0" style="73" hidden="1" customWidth="1"/>
    <col min="5354" max="5357" width="15" style="73" customWidth="1"/>
    <col min="5358" max="5359" width="14.28515625" style="73" customWidth="1"/>
    <col min="5360" max="5360" width="15.42578125" style="73" customWidth="1"/>
    <col min="5361" max="5361" width="0" style="73" hidden="1" customWidth="1"/>
    <col min="5362" max="5362" width="8.7109375" style="73" customWidth="1"/>
    <col min="5363" max="5363" width="15.42578125" style="73" customWidth="1"/>
    <col min="5364" max="5364" width="11.28515625" style="73" bestFit="1" customWidth="1"/>
    <col min="5365" max="5365" width="13.42578125" style="73" bestFit="1" customWidth="1"/>
    <col min="5366" max="5546" width="8.85546875" style="73"/>
    <col min="5547" max="5547" width="40.5703125" style="73" customWidth="1"/>
    <col min="5548" max="5548" width="14.7109375" style="73" customWidth="1"/>
    <col min="5549" max="5549" width="11.140625" style="73" customWidth="1"/>
    <col min="5550" max="5550" width="15.42578125" style="73" customWidth="1"/>
    <col min="5551" max="5551" width="13.7109375" style="73" customWidth="1"/>
    <col min="5552" max="5552" width="0" style="73" hidden="1" customWidth="1"/>
    <col min="5553" max="5553" width="17.140625" style="73" customWidth="1"/>
    <col min="5554" max="5554" width="0" style="73" hidden="1" customWidth="1"/>
    <col min="5555" max="5555" width="15" style="73" customWidth="1"/>
    <col min="5556" max="5556" width="15.7109375" style="73" customWidth="1"/>
    <col min="5557" max="5558" width="15" style="73" customWidth="1"/>
    <col min="5559" max="5559" width="0" style="73" hidden="1" customWidth="1"/>
    <col min="5560" max="5566" width="15" style="73" customWidth="1"/>
    <col min="5567" max="5568" width="0" style="73" hidden="1" customWidth="1"/>
    <col min="5569" max="5569" width="15" style="73" customWidth="1"/>
    <col min="5570" max="5577" width="0" style="73" hidden="1" customWidth="1"/>
    <col min="5578" max="5578" width="15" style="73" customWidth="1"/>
    <col min="5579" max="5580" width="0" style="73" hidden="1" customWidth="1"/>
    <col min="5581" max="5581" width="15" style="73" customWidth="1"/>
    <col min="5582" max="5583" width="0" style="73" hidden="1" customWidth="1"/>
    <col min="5584" max="5584" width="15" style="73" customWidth="1"/>
    <col min="5585" max="5585" width="0" style="73" hidden="1" customWidth="1"/>
    <col min="5586" max="5586" width="15" style="73" customWidth="1"/>
    <col min="5587" max="5587" width="0" style="73" hidden="1" customWidth="1"/>
    <col min="5588" max="5588" width="15" style="73" customWidth="1"/>
    <col min="5589" max="5589" width="0" style="73" hidden="1" customWidth="1"/>
    <col min="5590" max="5591" width="15" style="73" customWidth="1"/>
    <col min="5592" max="5592" width="0" style="73" hidden="1" customWidth="1"/>
    <col min="5593" max="5599" width="15" style="73" customWidth="1"/>
    <col min="5600" max="5603" width="0" style="73" hidden="1" customWidth="1"/>
    <col min="5604" max="5607" width="15" style="73" customWidth="1"/>
    <col min="5608" max="5609" width="0" style="73" hidden="1" customWidth="1"/>
    <col min="5610" max="5613" width="15" style="73" customWidth="1"/>
    <col min="5614" max="5615" width="14.28515625" style="73" customWidth="1"/>
    <col min="5616" max="5616" width="15.42578125" style="73" customWidth="1"/>
    <col min="5617" max="5617" width="0" style="73" hidden="1" customWidth="1"/>
    <col min="5618" max="5618" width="8.7109375" style="73" customWidth="1"/>
    <col min="5619" max="5619" width="15.42578125" style="73" customWidth="1"/>
    <col min="5620" max="5620" width="11.28515625" style="73" bestFit="1" customWidth="1"/>
    <col min="5621" max="5621" width="13.42578125" style="73" bestFit="1" customWidth="1"/>
    <col min="5622" max="5802" width="8.85546875" style="73"/>
    <col min="5803" max="5803" width="40.5703125" style="73" customWidth="1"/>
    <col min="5804" max="5804" width="14.7109375" style="73" customWidth="1"/>
    <col min="5805" max="5805" width="11.140625" style="73" customWidth="1"/>
    <col min="5806" max="5806" width="15.42578125" style="73" customWidth="1"/>
    <col min="5807" max="5807" width="13.7109375" style="73" customWidth="1"/>
    <col min="5808" max="5808" width="0" style="73" hidden="1" customWidth="1"/>
    <col min="5809" max="5809" width="17.140625" style="73" customWidth="1"/>
    <col min="5810" max="5810" width="0" style="73" hidden="1" customWidth="1"/>
    <col min="5811" max="5811" width="15" style="73" customWidth="1"/>
    <col min="5812" max="5812" width="15.7109375" style="73" customWidth="1"/>
    <col min="5813" max="5814" width="15" style="73" customWidth="1"/>
    <col min="5815" max="5815" width="0" style="73" hidden="1" customWidth="1"/>
    <col min="5816" max="5822" width="15" style="73" customWidth="1"/>
    <col min="5823" max="5824" width="0" style="73" hidden="1" customWidth="1"/>
    <col min="5825" max="5825" width="15" style="73" customWidth="1"/>
    <col min="5826" max="5833" width="0" style="73" hidden="1" customWidth="1"/>
    <col min="5834" max="5834" width="15" style="73" customWidth="1"/>
    <col min="5835" max="5836" width="0" style="73" hidden="1" customWidth="1"/>
    <col min="5837" max="5837" width="15" style="73" customWidth="1"/>
    <col min="5838" max="5839" width="0" style="73" hidden="1" customWidth="1"/>
    <col min="5840" max="5840" width="15" style="73" customWidth="1"/>
    <col min="5841" max="5841" width="0" style="73" hidden="1" customWidth="1"/>
    <col min="5842" max="5842" width="15" style="73" customWidth="1"/>
    <col min="5843" max="5843" width="0" style="73" hidden="1" customWidth="1"/>
    <col min="5844" max="5844" width="15" style="73" customWidth="1"/>
    <col min="5845" max="5845" width="0" style="73" hidden="1" customWidth="1"/>
    <col min="5846" max="5847" width="15" style="73" customWidth="1"/>
    <col min="5848" max="5848" width="0" style="73" hidden="1" customWidth="1"/>
    <col min="5849" max="5855" width="15" style="73" customWidth="1"/>
    <col min="5856" max="5859" width="0" style="73" hidden="1" customWidth="1"/>
    <col min="5860" max="5863" width="15" style="73" customWidth="1"/>
    <col min="5864" max="5865" width="0" style="73" hidden="1" customWidth="1"/>
    <col min="5866" max="5869" width="15" style="73" customWidth="1"/>
    <col min="5870" max="5871" width="14.28515625" style="73" customWidth="1"/>
    <col min="5872" max="5872" width="15.42578125" style="73" customWidth="1"/>
    <col min="5873" max="5873" width="0" style="73" hidden="1" customWidth="1"/>
    <col min="5874" max="5874" width="8.7109375" style="73" customWidth="1"/>
    <col min="5875" max="5875" width="15.42578125" style="73" customWidth="1"/>
    <col min="5876" max="5876" width="11.28515625" style="73" bestFit="1" customWidth="1"/>
    <col min="5877" max="5877" width="13.42578125" style="73" bestFit="1" customWidth="1"/>
    <col min="5878" max="6058" width="8.85546875" style="73"/>
    <col min="6059" max="6059" width="40.5703125" style="73" customWidth="1"/>
    <col min="6060" max="6060" width="14.7109375" style="73" customWidth="1"/>
    <col min="6061" max="6061" width="11.140625" style="73" customWidth="1"/>
    <col min="6062" max="6062" width="15.42578125" style="73" customWidth="1"/>
    <col min="6063" max="6063" width="13.7109375" style="73" customWidth="1"/>
    <col min="6064" max="6064" width="0" style="73" hidden="1" customWidth="1"/>
    <col min="6065" max="6065" width="17.140625" style="73" customWidth="1"/>
    <col min="6066" max="6066" width="0" style="73" hidden="1" customWidth="1"/>
    <col min="6067" max="6067" width="15" style="73" customWidth="1"/>
    <col min="6068" max="6068" width="15.7109375" style="73" customWidth="1"/>
    <col min="6069" max="6070" width="15" style="73" customWidth="1"/>
    <col min="6071" max="6071" width="0" style="73" hidden="1" customWidth="1"/>
    <col min="6072" max="6078" width="15" style="73" customWidth="1"/>
    <col min="6079" max="6080" width="0" style="73" hidden="1" customWidth="1"/>
    <col min="6081" max="6081" width="15" style="73" customWidth="1"/>
    <col min="6082" max="6089" width="0" style="73" hidden="1" customWidth="1"/>
    <col min="6090" max="6090" width="15" style="73" customWidth="1"/>
    <col min="6091" max="6092" width="0" style="73" hidden="1" customWidth="1"/>
    <col min="6093" max="6093" width="15" style="73" customWidth="1"/>
    <col min="6094" max="6095" width="0" style="73" hidden="1" customWidth="1"/>
    <col min="6096" max="6096" width="15" style="73" customWidth="1"/>
    <col min="6097" max="6097" width="0" style="73" hidden="1" customWidth="1"/>
    <col min="6098" max="6098" width="15" style="73" customWidth="1"/>
    <col min="6099" max="6099" width="0" style="73" hidden="1" customWidth="1"/>
    <col min="6100" max="6100" width="15" style="73" customWidth="1"/>
    <col min="6101" max="6101" width="0" style="73" hidden="1" customWidth="1"/>
    <col min="6102" max="6103" width="15" style="73" customWidth="1"/>
    <col min="6104" max="6104" width="0" style="73" hidden="1" customWidth="1"/>
    <col min="6105" max="6111" width="15" style="73" customWidth="1"/>
    <col min="6112" max="6115" width="0" style="73" hidden="1" customWidth="1"/>
    <col min="6116" max="6119" width="15" style="73" customWidth="1"/>
    <col min="6120" max="6121" width="0" style="73" hidden="1" customWidth="1"/>
    <col min="6122" max="6125" width="15" style="73" customWidth="1"/>
    <col min="6126" max="6127" width="14.28515625" style="73" customWidth="1"/>
    <col min="6128" max="6128" width="15.42578125" style="73" customWidth="1"/>
    <col min="6129" max="6129" width="0" style="73" hidden="1" customWidth="1"/>
    <col min="6130" max="6130" width="8.7109375" style="73" customWidth="1"/>
    <col min="6131" max="6131" width="15.42578125" style="73" customWidth="1"/>
    <col min="6132" max="6132" width="11.28515625" style="73" bestFit="1" customWidth="1"/>
    <col min="6133" max="6133" width="13.42578125" style="73" bestFit="1" customWidth="1"/>
    <col min="6134" max="6314" width="8.85546875" style="73"/>
    <col min="6315" max="6315" width="40.5703125" style="73" customWidth="1"/>
    <col min="6316" max="6316" width="14.7109375" style="73" customWidth="1"/>
    <col min="6317" max="6317" width="11.140625" style="73" customWidth="1"/>
    <col min="6318" max="6318" width="15.42578125" style="73" customWidth="1"/>
    <col min="6319" max="6319" width="13.7109375" style="73" customWidth="1"/>
    <col min="6320" max="6320" width="0" style="73" hidden="1" customWidth="1"/>
    <col min="6321" max="6321" width="17.140625" style="73" customWidth="1"/>
    <col min="6322" max="6322" width="0" style="73" hidden="1" customWidth="1"/>
    <col min="6323" max="6323" width="15" style="73" customWidth="1"/>
    <col min="6324" max="6324" width="15.7109375" style="73" customWidth="1"/>
    <col min="6325" max="6326" width="15" style="73" customWidth="1"/>
    <col min="6327" max="6327" width="0" style="73" hidden="1" customWidth="1"/>
    <col min="6328" max="6334" width="15" style="73" customWidth="1"/>
    <col min="6335" max="6336" width="0" style="73" hidden="1" customWidth="1"/>
    <col min="6337" max="6337" width="15" style="73" customWidth="1"/>
    <col min="6338" max="6345" width="0" style="73" hidden="1" customWidth="1"/>
    <col min="6346" max="6346" width="15" style="73" customWidth="1"/>
    <col min="6347" max="6348" width="0" style="73" hidden="1" customWidth="1"/>
    <col min="6349" max="6349" width="15" style="73" customWidth="1"/>
    <col min="6350" max="6351" width="0" style="73" hidden="1" customWidth="1"/>
    <col min="6352" max="6352" width="15" style="73" customWidth="1"/>
    <col min="6353" max="6353" width="0" style="73" hidden="1" customWidth="1"/>
    <col min="6354" max="6354" width="15" style="73" customWidth="1"/>
    <col min="6355" max="6355" width="0" style="73" hidden="1" customWidth="1"/>
    <col min="6356" max="6356" width="15" style="73" customWidth="1"/>
    <col min="6357" max="6357" width="0" style="73" hidden="1" customWidth="1"/>
    <col min="6358" max="6359" width="15" style="73" customWidth="1"/>
    <col min="6360" max="6360" width="0" style="73" hidden="1" customWidth="1"/>
    <col min="6361" max="6367" width="15" style="73" customWidth="1"/>
    <col min="6368" max="6371" width="0" style="73" hidden="1" customWidth="1"/>
    <col min="6372" max="6375" width="15" style="73" customWidth="1"/>
    <col min="6376" max="6377" width="0" style="73" hidden="1" customWidth="1"/>
    <col min="6378" max="6381" width="15" style="73" customWidth="1"/>
    <col min="6382" max="6383" width="14.28515625" style="73" customWidth="1"/>
    <col min="6384" max="6384" width="15.42578125" style="73" customWidth="1"/>
    <col min="6385" max="6385" width="0" style="73" hidden="1" customWidth="1"/>
    <col min="6386" max="6386" width="8.7109375" style="73" customWidth="1"/>
    <col min="6387" max="6387" width="15.42578125" style="73" customWidth="1"/>
    <col min="6388" max="6388" width="11.28515625" style="73" bestFit="1" customWidth="1"/>
    <col min="6389" max="6389" width="13.42578125" style="73" bestFit="1" customWidth="1"/>
    <col min="6390" max="6570" width="8.85546875" style="73"/>
    <col min="6571" max="6571" width="40.5703125" style="73" customWidth="1"/>
    <col min="6572" max="6572" width="14.7109375" style="73" customWidth="1"/>
    <col min="6573" max="6573" width="11.140625" style="73" customWidth="1"/>
    <col min="6574" max="6574" width="15.42578125" style="73" customWidth="1"/>
    <col min="6575" max="6575" width="13.7109375" style="73" customWidth="1"/>
    <col min="6576" max="6576" width="0" style="73" hidden="1" customWidth="1"/>
    <col min="6577" max="6577" width="17.140625" style="73" customWidth="1"/>
    <col min="6578" max="6578" width="0" style="73" hidden="1" customWidth="1"/>
    <col min="6579" max="6579" width="15" style="73" customWidth="1"/>
    <col min="6580" max="6580" width="15.7109375" style="73" customWidth="1"/>
    <col min="6581" max="6582" width="15" style="73" customWidth="1"/>
    <col min="6583" max="6583" width="0" style="73" hidden="1" customWidth="1"/>
    <col min="6584" max="6590" width="15" style="73" customWidth="1"/>
    <col min="6591" max="6592" width="0" style="73" hidden="1" customWidth="1"/>
    <col min="6593" max="6593" width="15" style="73" customWidth="1"/>
    <col min="6594" max="6601" width="0" style="73" hidden="1" customWidth="1"/>
    <col min="6602" max="6602" width="15" style="73" customWidth="1"/>
    <col min="6603" max="6604" width="0" style="73" hidden="1" customWidth="1"/>
    <col min="6605" max="6605" width="15" style="73" customWidth="1"/>
    <col min="6606" max="6607" width="0" style="73" hidden="1" customWidth="1"/>
    <col min="6608" max="6608" width="15" style="73" customWidth="1"/>
    <col min="6609" max="6609" width="0" style="73" hidden="1" customWidth="1"/>
    <col min="6610" max="6610" width="15" style="73" customWidth="1"/>
    <col min="6611" max="6611" width="0" style="73" hidden="1" customWidth="1"/>
    <col min="6612" max="6612" width="15" style="73" customWidth="1"/>
    <col min="6613" max="6613" width="0" style="73" hidden="1" customWidth="1"/>
    <col min="6614" max="6615" width="15" style="73" customWidth="1"/>
    <col min="6616" max="6616" width="0" style="73" hidden="1" customWidth="1"/>
    <col min="6617" max="6623" width="15" style="73" customWidth="1"/>
    <col min="6624" max="6627" width="0" style="73" hidden="1" customWidth="1"/>
    <col min="6628" max="6631" width="15" style="73" customWidth="1"/>
    <col min="6632" max="6633" width="0" style="73" hidden="1" customWidth="1"/>
    <col min="6634" max="6637" width="15" style="73" customWidth="1"/>
    <col min="6638" max="6639" width="14.28515625" style="73" customWidth="1"/>
    <col min="6640" max="6640" width="15.42578125" style="73" customWidth="1"/>
    <col min="6641" max="6641" width="0" style="73" hidden="1" customWidth="1"/>
    <col min="6642" max="6642" width="8.7109375" style="73" customWidth="1"/>
    <col min="6643" max="6643" width="15.42578125" style="73" customWidth="1"/>
    <col min="6644" max="6644" width="11.28515625" style="73" bestFit="1" customWidth="1"/>
    <col min="6645" max="6645" width="13.42578125" style="73" bestFit="1" customWidth="1"/>
    <col min="6646" max="6826" width="8.85546875" style="73"/>
    <col min="6827" max="6827" width="40.5703125" style="73" customWidth="1"/>
    <col min="6828" max="6828" width="14.7109375" style="73" customWidth="1"/>
    <col min="6829" max="6829" width="11.140625" style="73" customWidth="1"/>
    <col min="6830" max="6830" width="15.42578125" style="73" customWidth="1"/>
    <col min="6831" max="6831" width="13.7109375" style="73" customWidth="1"/>
    <col min="6832" max="6832" width="0" style="73" hidden="1" customWidth="1"/>
    <col min="6833" max="6833" width="17.140625" style="73" customWidth="1"/>
    <col min="6834" max="6834" width="0" style="73" hidden="1" customWidth="1"/>
    <col min="6835" max="6835" width="15" style="73" customWidth="1"/>
    <col min="6836" max="6836" width="15.7109375" style="73" customWidth="1"/>
    <col min="6837" max="6838" width="15" style="73" customWidth="1"/>
    <col min="6839" max="6839" width="0" style="73" hidden="1" customWidth="1"/>
    <col min="6840" max="6846" width="15" style="73" customWidth="1"/>
    <col min="6847" max="6848" width="0" style="73" hidden="1" customWidth="1"/>
    <col min="6849" max="6849" width="15" style="73" customWidth="1"/>
    <col min="6850" max="6857" width="0" style="73" hidden="1" customWidth="1"/>
    <col min="6858" max="6858" width="15" style="73" customWidth="1"/>
    <col min="6859" max="6860" width="0" style="73" hidden="1" customWidth="1"/>
    <col min="6861" max="6861" width="15" style="73" customWidth="1"/>
    <col min="6862" max="6863" width="0" style="73" hidden="1" customWidth="1"/>
    <col min="6864" max="6864" width="15" style="73" customWidth="1"/>
    <col min="6865" max="6865" width="0" style="73" hidden="1" customWidth="1"/>
    <col min="6866" max="6866" width="15" style="73" customWidth="1"/>
    <col min="6867" max="6867" width="0" style="73" hidden="1" customWidth="1"/>
    <col min="6868" max="6868" width="15" style="73" customWidth="1"/>
    <col min="6869" max="6869" width="0" style="73" hidden="1" customWidth="1"/>
    <col min="6870" max="6871" width="15" style="73" customWidth="1"/>
    <col min="6872" max="6872" width="0" style="73" hidden="1" customWidth="1"/>
    <col min="6873" max="6879" width="15" style="73" customWidth="1"/>
    <col min="6880" max="6883" width="0" style="73" hidden="1" customWidth="1"/>
    <col min="6884" max="6887" width="15" style="73" customWidth="1"/>
    <col min="6888" max="6889" width="0" style="73" hidden="1" customWidth="1"/>
    <col min="6890" max="6893" width="15" style="73" customWidth="1"/>
    <col min="6894" max="6895" width="14.28515625" style="73" customWidth="1"/>
    <col min="6896" max="6896" width="15.42578125" style="73" customWidth="1"/>
    <col min="6897" max="6897" width="0" style="73" hidden="1" customWidth="1"/>
    <col min="6898" max="6898" width="8.7109375" style="73" customWidth="1"/>
    <col min="6899" max="6899" width="15.42578125" style="73" customWidth="1"/>
    <col min="6900" max="6900" width="11.28515625" style="73" bestFit="1" customWidth="1"/>
    <col min="6901" max="6901" width="13.42578125" style="73" bestFit="1" customWidth="1"/>
    <col min="6902" max="7082" width="8.85546875" style="73"/>
    <col min="7083" max="7083" width="40.5703125" style="73" customWidth="1"/>
    <col min="7084" max="7084" width="14.7109375" style="73" customWidth="1"/>
    <col min="7085" max="7085" width="11.140625" style="73" customWidth="1"/>
    <col min="7086" max="7086" width="15.42578125" style="73" customWidth="1"/>
    <col min="7087" max="7087" width="13.7109375" style="73" customWidth="1"/>
    <col min="7088" max="7088" width="0" style="73" hidden="1" customWidth="1"/>
    <col min="7089" max="7089" width="17.140625" style="73" customWidth="1"/>
    <col min="7090" max="7090" width="0" style="73" hidden="1" customWidth="1"/>
    <col min="7091" max="7091" width="15" style="73" customWidth="1"/>
    <col min="7092" max="7092" width="15.7109375" style="73" customWidth="1"/>
    <col min="7093" max="7094" width="15" style="73" customWidth="1"/>
    <col min="7095" max="7095" width="0" style="73" hidden="1" customWidth="1"/>
    <col min="7096" max="7102" width="15" style="73" customWidth="1"/>
    <col min="7103" max="7104" width="0" style="73" hidden="1" customWidth="1"/>
    <col min="7105" max="7105" width="15" style="73" customWidth="1"/>
    <col min="7106" max="7113" width="0" style="73" hidden="1" customWidth="1"/>
    <col min="7114" max="7114" width="15" style="73" customWidth="1"/>
    <col min="7115" max="7116" width="0" style="73" hidden="1" customWidth="1"/>
    <col min="7117" max="7117" width="15" style="73" customWidth="1"/>
    <col min="7118" max="7119" width="0" style="73" hidden="1" customWidth="1"/>
    <col min="7120" max="7120" width="15" style="73" customWidth="1"/>
    <col min="7121" max="7121" width="0" style="73" hidden="1" customWidth="1"/>
    <col min="7122" max="7122" width="15" style="73" customWidth="1"/>
    <col min="7123" max="7123" width="0" style="73" hidden="1" customWidth="1"/>
    <col min="7124" max="7124" width="15" style="73" customWidth="1"/>
    <col min="7125" max="7125" width="0" style="73" hidden="1" customWidth="1"/>
    <col min="7126" max="7127" width="15" style="73" customWidth="1"/>
    <col min="7128" max="7128" width="0" style="73" hidden="1" customWidth="1"/>
    <col min="7129" max="7135" width="15" style="73" customWidth="1"/>
    <col min="7136" max="7139" width="0" style="73" hidden="1" customWidth="1"/>
    <col min="7140" max="7143" width="15" style="73" customWidth="1"/>
    <col min="7144" max="7145" width="0" style="73" hidden="1" customWidth="1"/>
    <col min="7146" max="7149" width="15" style="73" customWidth="1"/>
    <col min="7150" max="7151" width="14.28515625" style="73" customWidth="1"/>
    <col min="7152" max="7152" width="15.42578125" style="73" customWidth="1"/>
    <col min="7153" max="7153" width="0" style="73" hidden="1" customWidth="1"/>
    <col min="7154" max="7154" width="8.7109375" style="73" customWidth="1"/>
    <col min="7155" max="7155" width="15.42578125" style="73" customWidth="1"/>
    <col min="7156" max="7156" width="11.28515625" style="73" bestFit="1" customWidth="1"/>
    <col min="7157" max="7157" width="13.42578125" style="73" bestFit="1" customWidth="1"/>
    <col min="7158" max="7338" width="8.85546875" style="73"/>
    <col min="7339" max="7339" width="40.5703125" style="73" customWidth="1"/>
    <col min="7340" max="7340" width="14.7109375" style="73" customWidth="1"/>
    <col min="7341" max="7341" width="11.140625" style="73" customWidth="1"/>
    <col min="7342" max="7342" width="15.42578125" style="73" customWidth="1"/>
    <col min="7343" max="7343" width="13.7109375" style="73" customWidth="1"/>
    <col min="7344" max="7344" width="0" style="73" hidden="1" customWidth="1"/>
    <col min="7345" max="7345" width="17.140625" style="73" customWidth="1"/>
    <col min="7346" max="7346" width="0" style="73" hidden="1" customWidth="1"/>
    <col min="7347" max="7347" width="15" style="73" customWidth="1"/>
    <col min="7348" max="7348" width="15.7109375" style="73" customWidth="1"/>
    <col min="7349" max="7350" width="15" style="73" customWidth="1"/>
    <col min="7351" max="7351" width="0" style="73" hidden="1" customWidth="1"/>
    <col min="7352" max="7358" width="15" style="73" customWidth="1"/>
    <col min="7359" max="7360" width="0" style="73" hidden="1" customWidth="1"/>
    <col min="7361" max="7361" width="15" style="73" customWidth="1"/>
    <col min="7362" max="7369" width="0" style="73" hidden="1" customWidth="1"/>
    <col min="7370" max="7370" width="15" style="73" customWidth="1"/>
    <col min="7371" max="7372" width="0" style="73" hidden="1" customWidth="1"/>
    <col min="7373" max="7373" width="15" style="73" customWidth="1"/>
    <col min="7374" max="7375" width="0" style="73" hidden="1" customWidth="1"/>
    <col min="7376" max="7376" width="15" style="73" customWidth="1"/>
    <col min="7377" max="7377" width="0" style="73" hidden="1" customWidth="1"/>
    <col min="7378" max="7378" width="15" style="73" customWidth="1"/>
    <col min="7379" max="7379" width="0" style="73" hidden="1" customWidth="1"/>
    <col min="7380" max="7380" width="15" style="73" customWidth="1"/>
    <col min="7381" max="7381" width="0" style="73" hidden="1" customWidth="1"/>
    <col min="7382" max="7383" width="15" style="73" customWidth="1"/>
    <col min="7384" max="7384" width="0" style="73" hidden="1" customWidth="1"/>
    <col min="7385" max="7391" width="15" style="73" customWidth="1"/>
    <col min="7392" max="7395" width="0" style="73" hidden="1" customWidth="1"/>
    <col min="7396" max="7399" width="15" style="73" customWidth="1"/>
    <col min="7400" max="7401" width="0" style="73" hidden="1" customWidth="1"/>
    <col min="7402" max="7405" width="15" style="73" customWidth="1"/>
    <col min="7406" max="7407" width="14.28515625" style="73" customWidth="1"/>
    <col min="7408" max="7408" width="15.42578125" style="73" customWidth="1"/>
    <col min="7409" max="7409" width="0" style="73" hidden="1" customWidth="1"/>
    <col min="7410" max="7410" width="8.7109375" style="73" customWidth="1"/>
    <col min="7411" max="7411" width="15.42578125" style="73" customWidth="1"/>
    <col min="7412" max="7412" width="11.28515625" style="73" bestFit="1" customWidth="1"/>
    <col min="7413" max="7413" width="13.42578125" style="73" bestFit="1" customWidth="1"/>
    <col min="7414" max="7594" width="8.85546875" style="73"/>
    <col min="7595" max="7595" width="40.5703125" style="73" customWidth="1"/>
    <col min="7596" max="7596" width="14.7109375" style="73" customWidth="1"/>
    <col min="7597" max="7597" width="11.140625" style="73" customWidth="1"/>
    <col min="7598" max="7598" width="15.42578125" style="73" customWidth="1"/>
    <col min="7599" max="7599" width="13.7109375" style="73" customWidth="1"/>
    <col min="7600" max="7600" width="0" style="73" hidden="1" customWidth="1"/>
    <col min="7601" max="7601" width="17.140625" style="73" customWidth="1"/>
    <col min="7602" max="7602" width="0" style="73" hidden="1" customWidth="1"/>
    <col min="7603" max="7603" width="15" style="73" customWidth="1"/>
    <col min="7604" max="7604" width="15.7109375" style="73" customWidth="1"/>
    <col min="7605" max="7606" width="15" style="73" customWidth="1"/>
    <col min="7607" max="7607" width="0" style="73" hidden="1" customWidth="1"/>
    <col min="7608" max="7614" width="15" style="73" customWidth="1"/>
    <col min="7615" max="7616" width="0" style="73" hidden="1" customWidth="1"/>
    <col min="7617" max="7617" width="15" style="73" customWidth="1"/>
    <col min="7618" max="7625" width="0" style="73" hidden="1" customWidth="1"/>
    <col min="7626" max="7626" width="15" style="73" customWidth="1"/>
    <col min="7627" max="7628" width="0" style="73" hidden="1" customWidth="1"/>
    <col min="7629" max="7629" width="15" style="73" customWidth="1"/>
    <col min="7630" max="7631" width="0" style="73" hidden="1" customWidth="1"/>
    <col min="7632" max="7632" width="15" style="73" customWidth="1"/>
    <col min="7633" max="7633" width="0" style="73" hidden="1" customWidth="1"/>
    <col min="7634" max="7634" width="15" style="73" customWidth="1"/>
    <col min="7635" max="7635" width="0" style="73" hidden="1" customWidth="1"/>
    <col min="7636" max="7636" width="15" style="73" customWidth="1"/>
    <col min="7637" max="7637" width="0" style="73" hidden="1" customWidth="1"/>
    <col min="7638" max="7639" width="15" style="73" customWidth="1"/>
    <col min="7640" max="7640" width="0" style="73" hidden="1" customWidth="1"/>
    <col min="7641" max="7647" width="15" style="73" customWidth="1"/>
    <col min="7648" max="7651" width="0" style="73" hidden="1" customWidth="1"/>
    <col min="7652" max="7655" width="15" style="73" customWidth="1"/>
    <col min="7656" max="7657" width="0" style="73" hidden="1" customWidth="1"/>
    <col min="7658" max="7661" width="15" style="73" customWidth="1"/>
    <col min="7662" max="7663" width="14.28515625" style="73" customWidth="1"/>
    <col min="7664" max="7664" width="15.42578125" style="73" customWidth="1"/>
    <col min="7665" max="7665" width="0" style="73" hidden="1" customWidth="1"/>
    <col min="7666" max="7666" width="8.7109375" style="73" customWidth="1"/>
    <col min="7667" max="7667" width="15.42578125" style="73" customWidth="1"/>
    <col min="7668" max="7668" width="11.28515625" style="73" bestFit="1" customWidth="1"/>
    <col min="7669" max="7669" width="13.42578125" style="73" bestFit="1" customWidth="1"/>
    <col min="7670" max="7850" width="8.85546875" style="73"/>
    <col min="7851" max="7851" width="40.5703125" style="73" customWidth="1"/>
    <col min="7852" max="7852" width="14.7109375" style="73" customWidth="1"/>
    <col min="7853" max="7853" width="11.140625" style="73" customWidth="1"/>
    <col min="7854" max="7854" width="15.42578125" style="73" customWidth="1"/>
    <col min="7855" max="7855" width="13.7109375" style="73" customWidth="1"/>
    <col min="7856" max="7856" width="0" style="73" hidden="1" customWidth="1"/>
    <col min="7857" max="7857" width="17.140625" style="73" customWidth="1"/>
    <col min="7858" max="7858" width="0" style="73" hidden="1" customWidth="1"/>
    <col min="7859" max="7859" width="15" style="73" customWidth="1"/>
    <col min="7860" max="7860" width="15.7109375" style="73" customWidth="1"/>
    <col min="7861" max="7862" width="15" style="73" customWidth="1"/>
    <col min="7863" max="7863" width="0" style="73" hidden="1" customWidth="1"/>
    <col min="7864" max="7870" width="15" style="73" customWidth="1"/>
    <col min="7871" max="7872" width="0" style="73" hidden="1" customWidth="1"/>
    <col min="7873" max="7873" width="15" style="73" customWidth="1"/>
    <col min="7874" max="7881" width="0" style="73" hidden="1" customWidth="1"/>
    <col min="7882" max="7882" width="15" style="73" customWidth="1"/>
    <col min="7883" max="7884" width="0" style="73" hidden="1" customWidth="1"/>
    <col min="7885" max="7885" width="15" style="73" customWidth="1"/>
    <col min="7886" max="7887" width="0" style="73" hidden="1" customWidth="1"/>
    <col min="7888" max="7888" width="15" style="73" customWidth="1"/>
    <col min="7889" max="7889" width="0" style="73" hidden="1" customWidth="1"/>
    <col min="7890" max="7890" width="15" style="73" customWidth="1"/>
    <col min="7891" max="7891" width="0" style="73" hidden="1" customWidth="1"/>
    <col min="7892" max="7892" width="15" style="73" customWidth="1"/>
    <col min="7893" max="7893" width="0" style="73" hidden="1" customWidth="1"/>
    <col min="7894" max="7895" width="15" style="73" customWidth="1"/>
    <col min="7896" max="7896" width="0" style="73" hidden="1" customWidth="1"/>
    <col min="7897" max="7903" width="15" style="73" customWidth="1"/>
    <col min="7904" max="7907" width="0" style="73" hidden="1" customWidth="1"/>
    <col min="7908" max="7911" width="15" style="73" customWidth="1"/>
    <col min="7912" max="7913" width="0" style="73" hidden="1" customWidth="1"/>
    <col min="7914" max="7917" width="15" style="73" customWidth="1"/>
    <col min="7918" max="7919" width="14.28515625" style="73" customWidth="1"/>
    <col min="7920" max="7920" width="15.42578125" style="73" customWidth="1"/>
    <col min="7921" max="7921" width="0" style="73" hidden="1" customWidth="1"/>
    <col min="7922" max="7922" width="8.7109375" style="73" customWidth="1"/>
    <col min="7923" max="7923" width="15.42578125" style="73" customWidth="1"/>
    <col min="7924" max="7924" width="11.28515625" style="73" bestFit="1" customWidth="1"/>
    <col min="7925" max="7925" width="13.42578125" style="73" bestFit="1" customWidth="1"/>
    <col min="7926" max="8106" width="8.85546875" style="73"/>
    <col min="8107" max="8107" width="40.5703125" style="73" customWidth="1"/>
    <col min="8108" max="8108" width="14.7109375" style="73" customWidth="1"/>
    <col min="8109" max="8109" width="11.140625" style="73" customWidth="1"/>
    <col min="8110" max="8110" width="15.42578125" style="73" customWidth="1"/>
    <col min="8111" max="8111" width="13.7109375" style="73" customWidth="1"/>
    <col min="8112" max="8112" width="0" style="73" hidden="1" customWidth="1"/>
    <col min="8113" max="8113" width="17.140625" style="73" customWidth="1"/>
    <col min="8114" max="8114" width="0" style="73" hidden="1" customWidth="1"/>
    <col min="8115" max="8115" width="15" style="73" customWidth="1"/>
    <col min="8116" max="8116" width="15.7109375" style="73" customWidth="1"/>
    <col min="8117" max="8118" width="15" style="73" customWidth="1"/>
    <col min="8119" max="8119" width="0" style="73" hidden="1" customWidth="1"/>
    <col min="8120" max="8126" width="15" style="73" customWidth="1"/>
    <col min="8127" max="8128" width="0" style="73" hidden="1" customWidth="1"/>
    <col min="8129" max="8129" width="15" style="73" customWidth="1"/>
    <col min="8130" max="8137" width="0" style="73" hidden="1" customWidth="1"/>
    <col min="8138" max="8138" width="15" style="73" customWidth="1"/>
    <col min="8139" max="8140" width="0" style="73" hidden="1" customWidth="1"/>
    <col min="8141" max="8141" width="15" style="73" customWidth="1"/>
    <col min="8142" max="8143" width="0" style="73" hidden="1" customWidth="1"/>
    <col min="8144" max="8144" width="15" style="73" customWidth="1"/>
    <col min="8145" max="8145" width="0" style="73" hidden="1" customWidth="1"/>
    <col min="8146" max="8146" width="15" style="73" customWidth="1"/>
    <col min="8147" max="8147" width="0" style="73" hidden="1" customWidth="1"/>
    <col min="8148" max="8148" width="15" style="73" customWidth="1"/>
    <col min="8149" max="8149" width="0" style="73" hidden="1" customWidth="1"/>
    <col min="8150" max="8151" width="15" style="73" customWidth="1"/>
    <col min="8152" max="8152" width="0" style="73" hidden="1" customWidth="1"/>
    <col min="8153" max="8159" width="15" style="73" customWidth="1"/>
    <col min="8160" max="8163" width="0" style="73" hidden="1" customWidth="1"/>
    <col min="8164" max="8167" width="15" style="73" customWidth="1"/>
    <col min="8168" max="8169" width="0" style="73" hidden="1" customWidth="1"/>
    <col min="8170" max="8173" width="15" style="73" customWidth="1"/>
    <col min="8174" max="8175" width="14.28515625" style="73" customWidth="1"/>
    <col min="8176" max="8176" width="15.42578125" style="73" customWidth="1"/>
    <col min="8177" max="8177" width="0" style="73" hidden="1" customWidth="1"/>
    <col min="8178" max="8178" width="8.7109375" style="73" customWidth="1"/>
    <col min="8179" max="8179" width="15.42578125" style="73" customWidth="1"/>
    <col min="8180" max="8180" width="11.28515625" style="73" bestFit="1" customWidth="1"/>
    <col min="8181" max="8181" width="13.42578125" style="73" bestFit="1" customWidth="1"/>
    <col min="8182" max="8362" width="8.85546875" style="73"/>
    <col min="8363" max="8363" width="40.5703125" style="73" customWidth="1"/>
    <col min="8364" max="8364" width="14.7109375" style="73" customWidth="1"/>
    <col min="8365" max="8365" width="11.140625" style="73" customWidth="1"/>
    <col min="8366" max="8366" width="15.42578125" style="73" customWidth="1"/>
    <col min="8367" max="8367" width="13.7109375" style="73" customWidth="1"/>
    <col min="8368" max="8368" width="0" style="73" hidden="1" customWidth="1"/>
    <col min="8369" max="8369" width="17.140625" style="73" customWidth="1"/>
    <col min="8370" max="8370" width="0" style="73" hidden="1" customWidth="1"/>
    <col min="8371" max="8371" width="15" style="73" customWidth="1"/>
    <col min="8372" max="8372" width="15.7109375" style="73" customWidth="1"/>
    <col min="8373" max="8374" width="15" style="73" customWidth="1"/>
    <col min="8375" max="8375" width="0" style="73" hidden="1" customWidth="1"/>
    <col min="8376" max="8382" width="15" style="73" customWidth="1"/>
    <col min="8383" max="8384" width="0" style="73" hidden="1" customWidth="1"/>
    <col min="8385" max="8385" width="15" style="73" customWidth="1"/>
    <col min="8386" max="8393" width="0" style="73" hidden="1" customWidth="1"/>
    <col min="8394" max="8394" width="15" style="73" customWidth="1"/>
    <col min="8395" max="8396" width="0" style="73" hidden="1" customWidth="1"/>
    <col min="8397" max="8397" width="15" style="73" customWidth="1"/>
    <col min="8398" max="8399" width="0" style="73" hidden="1" customWidth="1"/>
    <col min="8400" max="8400" width="15" style="73" customWidth="1"/>
    <col min="8401" max="8401" width="0" style="73" hidden="1" customWidth="1"/>
    <col min="8402" max="8402" width="15" style="73" customWidth="1"/>
    <col min="8403" max="8403" width="0" style="73" hidden="1" customWidth="1"/>
    <col min="8404" max="8404" width="15" style="73" customWidth="1"/>
    <col min="8405" max="8405" width="0" style="73" hidden="1" customWidth="1"/>
    <col min="8406" max="8407" width="15" style="73" customWidth="1"/>
    <col min="8408" max="8408" width="0" style="73" hidden="1" customWidth="1"/>
    <col min="8409" max="8415" width="15" style="73" customWidth="1"/>
    <col min="8416" max="8419" width="0" style="73" hidden="1" customWidth="1"/>
    <col min="8420" max="8423" width="15" style="73" customWidth="1"/>
    <col min="8424" max="8425" width="0" style="73" hidden="1" customWidth="1"/>
    <col min="8426" max="8429" width="15" style="73" customWidth="1"/>
    <col min="8430" max="8431" width="14.28515625" style="73" customWidth="1"/>
    <col min="8432" max="8432" width="15.42578125" style="73" customWidth="1"/>
    <col min="8433" max="8433" width="0" style="73" hidden="1" customWidth="1"/>
    <col min="8434" max="8434" width="8.7109375" style="73" customWidth="1"/>
    <col min="8435" max="8435" width="15.42578125" style="73" customWidth="1"/>
    <col min="8436" max="8436" width="11.28515625" style="73" bestFit="1" customWidth="1"/>
    <col min="8437" max="8437" width="13.42578125" style="73" bestFit="1" customWidth="1"/>
    <col min="8438" max="8618" width="8.85546875" style="73"/>
    <col min="8619" max="8619" width="40.5703125" style="73" customWidth="1"/>
    <col min="8620" max="8620" width="14.7109375" style="73" customWidth="1"/>
    <col min="8621" max="8621" width="11.140625" style="73" customWidth="1"/>
    <col min="8622" max="8622" width="15.42578125" style="73" customWidth="1"/>
    <col min="8623" max="8623" width="13.7109375" style="73" customWidth="1"/>
    <col min="8624" max="8624" width="0" style="73" hidden="1" customWidth="1"/>
    <col min="8625" max="8625" width="17.140625" style="73" customWidth="1"/>
    <col min="8626" max="8626" width="0" style="73" hidden="1" customWidth="1"/>
    <col min="8627" max="8627" width="15" style="73" customWidth="1"/>
    <col min="8628" max="8628" width="15.7109375" style="73" customWidth="1"/>
    <col min="8629" max="8630" width="15" style="73" customWidth="1"/>
    <col min="8631" max="8631" width="0" style="73" hidden="1" customWidth="1"/>
    <col min="8632" max="8638" width="15" style="73" customWidth="1"/>
    <col min="8639" max="8640" width="0" style="73" hidden="1" customWidth="1"/>
    <col min="8641" max="8641" width="15" style="73" customWidth="1"/>
    <col min="8642" max="8649" width="0" style="73" hidden="1" customWidth="1"/>
    <col min="8650" max="8650" width="15" style="73" customWidth="1"/>
    <col min="8651" max="8652" width="0" style="73" hidden="1" customWidth="1"/>
    <col min="8653" max="8653" width="15" style="73" customWidth="1"/>
    <col min="8654" max="8655" width="0" style="73" hidden="1" customWidth="1"/>
    <col min="8656" max="8656" width="15" style="73" customWidth="1"/>
    <col min="8657" max="8657" width="0" style="73" hidden="1" customWidth="1"/>
    <col min="8658" max="8658" width="15" style="73" customWidth="1"/>
    <col min="8659" max="8659" width="0" style="73" hidden="1" customWidth="1"/>
    <col min="8660" max="8660" width="15" style="73" customWidth="1"/>
    <col min="8661" max="8661" width="0" style="73" hidden="1" customWidth="1"/>
    <col min="8662" max="8663" width="15" style="73" customWidth="1"/>
    <col min="8664" max="8664" width="0" style="73" hidden="1" customWidth="1"/>
    <col min="8665" max="8671" width="15" style="73" customWidth="1"/>
    <col min="8672" max="8675" width="0" style="73" hidden="1" customWidth="1"/>
    <col min="8676" max="8679" width="15" style="73" customWidth="1"/>
    <col min="8680" max="8681" width="0" style="73" hidden="1" customWidth="1"/>
    <col min="8682" max="8685" width="15" style="73" customWidth="1"/>
    <col min="8686" max="8687" width="14.28515625" style="73" customWidth="1"/>
    <col min="8688" max="8688" width="15.42578125" style="73" customWidth="1"/>
    <col min="8689" max="8689" width="0" style="73" hidden="1" customWidth="1"/>
    <col min="8690" max="8690" width="8.7109375" style="73" customWidth="1"/>
    <col min="8691" max="8691" width="15.42578125" style="73" customWidth="1"/>
    <col min="8692" max="8692" width="11.28515625" style="73" bestFit="1" customWidth="1"/>
    <col min="8693" max="8693" width="13.42578125" style="73" bestFit="1" customWidth="1"/>
    <col min="8694" max="8874" width="8.85546875" style="73"/>
    <col min="8875" max="8875" width="40.5703125" style="73" customWidth="1"/>
    <col min="8876" max="8876" width="14.7109375" style="73" customWidth="1"/>
    <col min="8877" max="8877" width="11.140625" style="73" customWidth="1"/>
    <col min="8878" max="8878" width="15.42578125" style="73" customWidth="1"/>
    <col min="8879" max="8879" width="13.7109375" style="73" customWidth="1"/>
    <col min="8880" max="8880" width="0" style="73" hidden="1" customWidth="1"/>
    <col min="8881" max="8881" width="17.140625" style="73" customWidth="1"/>
    <col min="8882" max="8882" width="0" style="73" hidden="1" customWidth="1"/>
    <col min="8883" max="8883" width="15" style="73" customWidth="1"/>
    <col min="8884" max="8884" width="15.7109375" style="73" customWidth="1"/>
    <col min="8885" max="8886" width="15" style="73" customWidth="1"/>
    <col min="8887" max="8887" width="0" style="73" hidden="1" customWidth="1"/>
    <col min="8888" max="8894" width="15" style="73" customWidth="1"/>
    <col min="8895" max="8896" width="0" style="73" hidden="1" customWidth="1"/>
    <col min="8897" max="8897" width="15" style="73" customWidth="1"/>
    <col min="8898" max="8905" width="0" style="73" hidden="1" customWidth="1"/>
    <col min="8906" max="8906" width="15" style="73" customWidth="1"/>
    <col min="8907" max="8908" width="0" style="73" hidden="1" customWidth="1"/>
    <col min="8909" max="8909" width="15" style="73" customWidth="1"/>
    <col min="8910" max="8911" width="0" style="73" hidden="1" customWidth="1"/>
    <col min="8912" max="8912" width="15" style="73" customWidth="1"/>
    <col min="8913" max="8913" width="0" style="73" hidden="1" customWidth="1"/>
    <col min="8914" max="8914" width="15" style="73" customWidth="1"/>
    <col min="8915" max="8915" width="0" style="73" hidden="1" customWidth="1"/>
    <col min="8916" max="8916" width="15" style="73" customWidth="1"/>
    <col min="8917" max="8917" width="0" style="73" hidden="1" customWidth="1"/>
    <col min="8918" max="8919" width="15" style="73" customWidth="1"/>
    <col min="8920" max="8920" width="0" style="73" hidden="1" customWidth="1"/>
    <col min="8921" max="8927" width="15" style="73" customWidth="1"/>
    <col min="8928" max="8931" width="0" style="73" hidden="1" customWidth="1"/>
    <col min="8932" max="8935" width="15" style="73" customWidth="1"/>
    <col min="8936" max="8937" width="0" style="73" hidden="1" customWidth="1"/>
    <col min="8938" max="8941" width="15" style="73" customWidth="1"/>
    <col min="8942" max="8943" width="14.28515625" style="73" customWidth="1"/>
    <col min="8944" max="8944" width="15.42578125" style="73" customWidth="1"/>
    <col min="8945" max="8945" width="0" style="73" hidden="1" customWidth="1"/>
    <col min="8946" max="8946" width="8.7109375" style="73" customWidth="1"/>
    <col min="8947" max="8947" width="15.42578125" style="73" customWidth="1"/>
    <col min="8948" max="8948" width="11.28515625" style="73" bestFit="1" customWidth="1"/>
    <col min="8949" max="8949" width="13.42578125" style="73" bestFit="1" customWidth="1"/>
    <col min="8950" max="9130" width="8.85546875" style="73"/>
    <col min="9131" max="9131" width="40.5703125" style="73" customWidth="1"/>
    <col min="9132" max="9132" width="14.7109375" style="73" customWidth="1"/>
    <col min="9133" max="9133" width="11.140625" style="73" customWidth="1"/>
    <col min="9134" max="9134" width="15.42578125" style="73" customWidth="1"/>
    <col min="9135" max="9135" width="13.7109375" style="73" customWidth="1"/>
    <col min="9136" max="9136" width="0" style="73" hidden="1" customWidth="1"/>
    <col min="9137" max="9137" width="17.140625" style="73" customWidth="1"/>
    <col min="9138" max="9138" width="0" style="73" hidden="1" customWidth="1"/>
    <col min="9139" max="9139" width="15" style="73" customWidth="1"/>
    <col min="9140" max="9140" width="15.7109375" style="73" customWidth="1"/>
    <col min="9141" max="9142" width="15" style="73" customWidth="1"/>
    <col min="9143" max="9143" width="0" style="73" hidden="1" customWidth="1"/>
    <col min="9144" max="9150" width="15" style="73" customWidth="1"/>
    <col min="9151" max="9152" width="0" style="73" hidden="1" customWidth="1"/>
    <col min="9153" max="9153" width="15" style="73" customWidth="1"/>
    <col min="9154" max="9161" width="0" style="73" hidden="1" customWidth="1"/>
    <col min="9162" max="9162" width="15" style="73" customWidth="1"/>
    <col min="9163" max="9164" width="0" style="73" hidden="1" customWidth="1"/>
    <col min="9165" max="9165" width="15" style="73" customWidth="1"/>
    <col min="9166" max="9167" width="0" style="73" hidden="1" customWidth="1"/>
    <col min="9168" max="9168" width="15" style="73" customWidth="1"/>
    <col min="9169" max="9169" width="0" style="73" hidden="1" customWidth="1"/>
    <col min="9170" max="9170" width="15" style="73" customWidth="1"/>
    <col min="9171" max="9171" width="0" style="73" hidden="1" customWidth="1"/>
    <col min="9172" max="9172" width="15" style="73" customWidth="1"/>
    <col min="9173" max="9173" width="0" style="73" hidden="1" customWidth="1"/>
    <col min="9174" max="9175" width="15" style="73" customWidth="1"/>
    <col min="9176" max="9176" width="0" style="73" hidden="1" customWidth="1"/>
    <col min="9177" max="9183" width="15" style="73" customWidth="1"/>
    <col min="9184" max="9187" width="0" style="73" hidden="1" customWidth="1"/>
    <col min="9188" max="9191" width="15" style="73" customWidth="1"/>
    <col min="9192" max="9193" width="0" style="73" hidden="1" customWidth="1"/>
    <col min="9194" max="9197" width="15" style="73" customWidth="1"/>
    <col min="9198" max="9199" width="14.28515625" style="73" customWidth="1"/>
    <col min="9200" max="9200" width="15.42578125" style="73" customWidth="1"/>
    <col min="9201" max="9201" width="0" style="73" hidden="1" customWidth="1"/>
    <col min="9202" max="9202" width="8.7109375" style="73" customWidth="1"/>
    <col min="9203" max="9203" width="15.42578125" style="73" customWidth="1"/>
    <col min="9204" max="9204" width="11.28515625" style="73" bestFit="1" customWidth="1"/>
    <col min="9205" max="9205" width="13.42578125" style="73" bestFit="1" customWidth="1"/>
    <col min="9206" max="9386" width="8.85546875" style="73"/>
    <col min="9387" max="9387" width="40.5703125" style="73" customWidth="1"/>
    <col min="9388" max="9388" width="14.7109375" style="73" customWidth="1"/>
    <col min="9389" max="9389" width="11.140625" style="73" customWidth="1"/>
    <col min="9390" max="9390" width="15.42578125" style="73" customWidth="1"/>
    <col min="9391" max="9391" width="13.7109375" style="73" customWidth="1"/>
    <col min="9392" max="9392" width="0" style="73" hidden="1" customWidth="1"/>
    <col min="9393" max="9393" width="17.140625" style="73" customWidth="1"/>
    <col min="9394" max="9394" width="0" style="73" hidden="1" customWidth="1"/>
    <col min="9395" max="9395" width="15" style="73" customWidth="1"/>
    <col min="9396" max="9396" width="15.7109375" style="73" customWidth="1"/>
    <col min="9397" max="9398" width="15" style="73" customWidth="1"/>
    <col min="9399" max="9399" width="0" style="73" hidden="1" customWidth="1"/>
    <col min="9400" max="9406" width="15" style="73" customWidth="1"/>
    <col min="9407" max="9408" width="0" style="73" hidden="1" customWidth="1"/>
    <col min="9409" max="9409" width="15" style="73" customWidth="1"/>
    <col min="9410" max="9417" width="0" style="73" hidden="1" customWidth="1"/>
    <col min="9418" max="9418" width="15" style="73" customWidth="1"/>
    <col min="9419" max="9420" width="0" style="73" hidden="1" customWidth="1"/>
    <col min="9421" max="9421" width="15" style="73" customWidth="1"/>
    <col min="9422" max="9423" width="0" style="73" hidden="1" customWidth="1"/>
    <col min="9424" max="9424" width="15" style="73" customWidth="1"/>
    <col min="9425" max="9425" width="0" style="73" hidden="1" customWidth="1"/>
    <col min="9426" max="9426" width="15" style="73" customWidth="1"/>
    <col min="9427" max="9427" width="0" style="73" hidden="1" customWidth="1"/>
    <col min="9428" max="9428" width="15" style="73" customWidth="1"/>
    <col min="9429" max="9429" width="0" style="73" hidden="1" customWidth="1"/>
    <col min="9430" max="9431" width="15" style="73" customWidth="1"/>
    <col min="9432" max="9432" width="0" style="73" hidden="1" customWidth="1"/>
    <col min="9433" max="9439" width="15" style="73" customWidth="1"/>
    <col min="9440" max="9443" width="0" style="73" hidden="1" customWidth="1"/>
    <col min="9444" max="9447" width="15" style="73" customWidth="1"/>
    <col min="9448" max="9449" width="0" style="73" hidden="1" customWidth="1"/>
    <col min="9450" max="9453" width="15" style="73" customWidth="1"/>
    <col min="9454" max="9455" width="14.28515625" style="73" customWidth="1"/>
    <col min="9456" max="9456" width="15.42578125" style="73" customWidth="1"/>
    <col min="9457" max="9457" width="0" style="73" hidden="1" customWidth="1"/>
    <col min="9458" max="9458" width="8.7109375" style="73" customWidth="1"/>
    <col min="9459" max="9459" width="15.42578125" style="73" customWidth="1"/>
    <col min="9460" max="9460" width="11.28515625" style="73" bestFit="1" customWidth="1"/>
    <col min="9461" max="9461" width="13.42578125" style="73" bestFit="1" customWidth="1"/>
    <col min="9462" max="9642" width="8.85546875" style="73"/>
    <col min="9643" max="9643" width="40.5703125" style="73" customWidth="1"/>
    <col min="9644" max="9644" width="14.7109375" style="73" customWidth="1"/>
    <col min="9645" max="9645" width="11.140625" style="73" customWidth="1"/>
    <col min="9646" max="9646" width="15.42578125" style="73" customWidth="1"/>
    <col min="9647" max="9647" width="13.7109375" style="73" customWidth="1"/>
    <col min="9648" max="9648" width="0" style="73" hidden="1" customWidth="1"/>
    <col min="9649" max="9649" width="17.140625" style="73" customWidth="1"/>
    <col min="9650" max="9650" width="0" style="73" hidden="1" customWidth="1"/>
    <col min="9651" max="9651" width="15" style="73" customWidth="1"/>
    <col min="9652" max="9652" width="15.7109375" style="73" customWidth="1"/>
    <col min="9653" max="9654" width="15" style="73" customWidth="1"/>
    <col min="9655" max="9655" width="0" style="73" hidden="1" customWidth="1"/>
    <col min="9656" max="9662" width="15" style="73" customWidth="1"/>
    <col min="9663" max="9664" width="0" style="73" hidden="1" customWidth="1"/>
    <col min="9665" max="9665" width="15" style="73" customWidth="1"/>
    <col min="9666" max="9673" width="0" style="73" hidden="1" customWidth="1"/>
    <col min="9674" max="9674" width="15" style="73" customWidth="1"/>
    <col min="9675" max="9676" width="0" style="73" hidden="1" customWidth="1"/>
    <col min="9677" max="9677" width="15" style="73" customWidth="1"/>
    <col min="9678" max="9679" width="0" style="73" hidden="1" customWidth="1"/>
    <col min="9680" max="9680" width="15" style="73" customWidth="1"/>
    <col min="9681" max="9681" width="0" style="73" hidden="1" customWidth="1"/>
    <col min="9682" max="9682" width="15" style="73" customWidth="1"/>
    <col min="9683" max="9683" width="0" style="73" hidden="1" customWidth="1"/>
    <col min="9684" max="9684" width="15" style="73" customWidth="1"/>
    <col min="9685" max="9685" width="0" style="73" hidden="1" customWidth="1"/>
    <col min="9686" max="9687" width="15" style="73" customWidth="1"/>
    <col min="9688" max="9688" width="0" style="73" hidden="1" customWidth="1"/>
    <col min="9689" max="9695" width="15" style="73" customWidth="1"/>
    <col min="9696" max="9699" width="0" style="73" hidden="1" customWidth="1"/>
    <col min="9700" max="9703" width="15" style="73" customWidth="1"/>
    <col min="9704" max="9705" width="0" style="73" hidden="1" customWidth="1"/>
    <col min="9706" max="9709" width="15" style="73" customWidth="1"/>
    <col min="9710" max="9711" width="14.28515625" style="73" customWidth="1"/>
    <col min="9712" max="9712" width="15.42578125" style="73" customWidth="1"/>
    <col min="9713" max="9713" width="0" style="73" hidden="1" customWidth="1"/>
    <col min="9714" max="9714" width="8.7109375" style="73" customWidth="1"/>
    <col min="9715" max="9715" width="15.42578125" style="73" customWidth="1"/>
    <col min="9716" max="9716" width="11.28515625" style="73" bestFit="1" customWidth="1"/>
    <col min="9717" max="9717" width="13.42578125" style="73" bestFit="1" customWidth="1"/>
    <col min="9718" max="9898" width="8.85546875" style="73"/>
    <col min="9899" max="9899" width="40.5703125" style="73" customWidth="1"/>
    <col min="9900" max="9900" width="14.7109375" style="73" customWidth="1"/>
    <col min="9901" max="9901" width="11.140625" style="73" customWidth="1"/>
    <col min="9902" max="9902" width="15.42578125" style="73" customWidth="1"/>
    <col min="9903" max="9903" width="13.7109375" style="73" customWidth="1"/>
    <col min="9904" max="9904" width="0" style="73" hidden="1" customWidth="1"/>
    <col min="9905" max="9905" width="17.140625" style="73" customWidth="1"/>
    <col min="9906" max="9906" width="0" style="73" hidden="1" customWidth="1"/>
    <col min="9907" max="9907" width="15" style="73" customWidth="1"/>
    <col min="9908" max="9908" width="15.7109375" style="73" customWidth="1"/>
    <col min="9909" max="9910" width="15" style="73" customWidth="1"/>
    <col min="9911" max="9911" width="0" style="73" hidden="1" customWidth="1"/>
    <col min="9912" max="9918" width="15" style="73" customWidth="1"/>
    <col min="9919" max="9920" width="0" style="73" hidden="1" customWidth="1"/>
    <col min="9921" max="9921" width="15" style="73" customWidth="1"/>
    <col min="9922" max="9929" width="0" style="73" hidden="1" customWidth="1"/>
    <col min="9930" max="9930" width="15" style="73" customWidth="1"/>
    <col min="9931" max="9932" width="0" style="73" hidden="1" customWidth="1"/>
    <col min="9933" max="9933" width="15" style="73" customWidth="1"/>
    <col min="9934" max="9935" width="0" style="73" hidden="1" customWidth="1"/>
    <col min="9936" max="9936" width="15" style="73" customWidth="1"/>
    <col min="9937" max="9937" width="0" style="73" hidden="1" customWidth="1"/>
    <col min="9938" max="9938" width="15" style="73" customWidth="1"/>
    <col min="9939" max="9939" width="0" style="73" hidden="1" customWidth="1"/>
    <col min="9940" max="9940" width="15" style="73" customWidth="1"/>
    <col min="9941" max="9941" width="0" style="73" hidden="1" customWidth="1"/>
    <col min="9942" max="9943" width="15" style="73" customWidth="1"/>
    <col min="9944" max="9944" width="0" style="73" hidden="1" customWidth="1"/>
    <col min="9945" max="9951" width="15" style="73" customWidth="1"/>
    <col min="9952" max="9955" width="0" style="73" hidden="1" customWidth="1"/>
    <col min="9956" max="9959" width="15" style="73" customWidth="1"/>
    <col min="9960" max="9961" width="0" style="73" hidden="1" customWidth="1"/>
    <col min="9962" max="9965" width="15" style="73" customWidth="1"/>
    <col min="9966" max="9967" width="14.28515625" style="73" customWidth="1"/>
    <col min="9968" max="9968" width="15.42578125" style="73" customWidth="1"/>
    <col min="9969" max="9969" width="0" style="73" hidden="1" customWidth="1"/>
    <col min="9970" max="9970" width="8.7109375" style="73" customWidth="1"/>
    <col min="9971" max="9971" width="15.42578125" style="73" customWidth="1"/>
    <col min="9972" max="9972" width="11.28515625" style="73" bestFit="1" customWidth="1"/>
    <col min="9973" max="9973" width="13.42578125" style="73" bestFit="1" customWidth="1"/>
    <col min="9974" max="10154" width="8.85546875" style="73"/>
    <col min="10155" max="10155" width="40.5703125" style="73" customWidth="1"/>
    <col min="10156" max="10156" width="14.7109375" style="73" customWidth="1"/>
    <col min="10157" max="10157" width="11.140625" style="73" customWidth="1"/>
    <col min="10158" max="10158" width="15.42578125" style="73" customWidth="1"/>
    <col min="10159" max="10159" width="13.7109375" style="73" customWidth="1"/>
    <col min="10160" max="10160" width="0" style="73" hidden="1" customWidth="1"/>
    <col min="10161" max="10161" width="17.140625" style="73" customWidth="1"/>
    <col min="10162" max="10162" width="0" style="73" hidden="1" customWidth="1"/>
    <col min="10163" max="10163" width="15" style="73" customWidth="1"/>
    <col min="10164" max="10164" width="15.7109375" style="73" customWidth="1"/>
    <col min="10165" max="10166" width="15" style="73" customWidth="1"/>
    <col min="10167" max="10167" width="0" style="73" hidden="1" customWidth="1"/>
    <col min="10168" max="10174" width="15" style="73" customWidth="1"/>
    <col min="10175" max="10176" width="0" style="73" hidden="1" customWidth="1"/>
    <col min="10177" max="10177" width="15" style="73" customWidth="1"/>
    <col min="10178" max="10185" width="0" style="73" hidden="1" customWidth="1"/>
    <col min="10186" max="10186" width="15" style="73" customWidth="1"/>
    <col min="10187" max="10188" width="0" style="73" hidden="1" customWidth="1"/>
    <col min="10189" max="10189" width="15" style="73" customWidth="1"/>
    <col min="10190" max="10191" width="0" style="73" hidden="1" customWidth="1"/>
    <col min="10192" max="10192" width="15" style="73" customWidth="1"/>
    <col min="10193" max="10193" width="0" style="73" hidden="1" customWidth="1"/>
    <col min="10194" max="10194" width="15" style="73" customWidth="1"/>
    <col min="10195" max="10195" width="0" style="73" hidden="1" customWidth="1"/>
    <col min="10196" max="10196" width="15" style="73" customWidth="1"/>
    <col min="10197" max="10197" width="0" style="73" hidden="1" customWidth="1"/>
    <col min="10198" max="10199" width="15" style="73" customWidth="1"/>
    <col min="10200" max="10200" width="0" style="73" hidden="1" customWidth="1"/>
    <col min="10201" max="10207" width="15" style="73" customWidth="1"/>
    <col min="10208" max="10211" width="0" style="73" hidden="1" customWidth="1"/>
    <col min="10212" max="10215" width="15" style="73" customWidth="1"/>
    <col min="10216" max="10217" width="0" style="73" hidden="1" customWidth="1"/>
    <col min="10218" max="10221" width="15" style="73" customWidth="1"/>
    <col min="10222" max="10223" width="14.28515625" style="73" customWidth="1"/>
    <col min="10224" max="10224" width="15.42578125" style="73" customWidth="1"/>
    <col min="10225" max="10225" width="0" style="73" hidden="1" customWidth="1"/>
    <col min="10226" max="10226" width="8.7109375" style="73" customWidth="1"/>
    <col min="10227" max="10227" width="15.42578125" style="73" customWidth="1"/>
    <col min="10228" max="10228" width="11.28515625" style="73" bestFit="1" customWidth="1"/>
    <col min="10229" max="10229" width="13.42578125" style="73" bestFit="1" customWidth="1"/>
    <col min="10230" max="10410" width="8.85546875" style="73"/>
    <col min="10411" max="10411" width="40.5703125" style="73" customWidth="1"/>
    <col min="10412" max="10412" width="14.7109375" style="73" customWidth="1"/>
    <col min="10413" max="10413" width="11.140625" style="73" customWidth="1"/>
    <col min="10414" max="10414" width="15.42578125" style="73" customWidth="1"/>
    <col min="10415" max="10415" width="13.7109375" style="73" customWidth="1"/>
    <col min="10416" max="10416" width="0" style="73" hidden="1" customWidth="1"/>
    <col min="10417" max="10417" width="17.140625" style="73" customWidth="1"/>
    <col min="10418" max="10418" width="0" style="73" hidden="1" customWidth="1"/>
    <col min="10419" max="10419" width="15" style="73" customWidth="1"/>
    <col min="10420" max="10420" width="15.7109375" style="73" customWidth="1"/>
    <col min="10421" max="10422" width="15" style="73" customWidth="1"/>
    <col min="10423" max="10423" width="0" style="73" hidden="1" customWidth="1"/>
    <col min="10424" max="10430" width="15" style="73" customWidth="1"/>
    <col min="10431" max="10432" width="0" style="73" hidden="1" customWidth="1"/>
    <col min="10433" max="10433" width="15" style="73" customWidth="1"/>
    <col min="10434" max="10441" width="0" style="73" hidden="1" customWidth="1"/>
    <col min="10442" max="10442" width="15" style="73" customWidth="1"/>
    <col min="10443" max="10444" width="0" style="73" hidden="1" customWidth="1"/>
    <col min="10445" max="10445" width="15" style="73" customWidth="1"/>
    <col min="10446" max="10447" width="0" style="73" hidden="1" customWidth="1"/>
    <col min="10448" max="10448" width="15" style="73" customWidth="1"/>
    <col min="10449" max="10449" width="0" style="73" hidden="1" customWidth="1"/>
    <col min="10450" max="10450" width="15" style="73" customWidth="1"/>
    <col min="10451" max="10451" width="0" style="73" hidden="1" customWidth="1"/>
    <col min="10452" max="10452" width="15" style="73" customWidth="1"/>
    <col min="10453" max="10453" width="0" style="73" hidden="1" customWidth="1"/>
    <col min="10454" max="10455" width="15" style="73" customWidth="1"/>
    <col min="10456" max="10456" width="0" style="73" hidden="1" customWidth="1"/>
    <col min="10457" max="10463" width="15" style="73" customWidth="1"/>
    <col min="10464" max="10467" width="0" style="73" hidden="1" customWidth="1"/>
    <col min="10468" max="10471" width="15" style="73" customWidth="1"/>
    <col min="10472" max="10473" width="0" style="73" hidden="1" customWidth="1"/>
    <col min="10474" max="10477" width="15" style="73" customWidth="1"/>
    <col min="10478" max="10479" width="14.28515625" style="73" customWidth="1"/>
    <col min="10480" max="10480" width="15.42578125" style="73" customWidth="1"/>
    <col min="10481" max="10481" width="0" style="73" hidden="1" customWidth="1"/>
    <col min="10482" max="10482" width="8.7109375" style="73" customWidth="1"/>
    <col min="10483" max="10483" width="15.42578125" style="73" customWidth="1"/>
    <col min="10484" max="10484" width="11.28515625" style="73" bestFit="1" customWidth="1"/>
    <col min="10485" max="10485" width="13.42578125" style="73" bestFit="1" customWidth="1"/>
    <col min="10486" max="10666" width="8.85546875" style="73"/>
    <col min="10667" max="10667" width="40.5703125" style="73" customWidth="1"/>
    <col min="10668" max="10668" width="14.7109375" style="73" customWidth="1"/>
    <col min="10669" max="10669" width="11.140625" style="73" customWidth="1"/>
    <col min="10670" max="10670" width="15.42578125" style="73" customWidth="1"/>
    <col min="10671" max="10671" width="13.7109375" style="73" customWidth="1"/>
    <col min="10672" max="10672" width="0" style="73" hidden="1" customWidth="1"/>
    <col min="10673" max="10673" width="17.140625" style="73" customWidth="1"/>
    <col min="10674" max="10674" width="0" style="73" hidden="1" customWidth="1"/>
    <col min="10675" max="10675" width="15" style="73" customWidth="1"/>
    <col min="10676" max="10676" width="15.7109375" style="73" customWidth="1"/>
    <col min="10677" max="10678" width="15" style="73" customWidth="1"/>
    <col min="10679" max="10679" width="0" style="73" hidden="1" customWidth="1"/>
    <col min="10680" max="10686" width="15" style="73" customWidth="1"/>
    <col min="10687" max="10688" width="0" style="73" hidden="1" customWidth="1"/>
    <col min="10689" max="10689" width="15" style="73" customWidth="1"/>
    <col min="10690" max="10697" width="0" style="73" hidden="1" customWidth="1"/>
    <col min="10698" max="10698" width="15" style="73" customWidth="1"/>
    <col min="10699" max="10700" width="0" style="73" hidden="1" customWidth="1"/>
    <col min="10701" max="10701" width="15" style="73" customWidth="1"/>
    <col min="10702" max="10703" width="0" style="73" hidden="1" customWidth="1"/>
    <col min="10704" max="10704" width="15" style="73" customWidth="1"/>
    <col min="10705" max="10705" width="0" style="73" hidden="1" customWidth="1"/>
    <col min="10706" max="10706" width="15" style="73" customWidth="1"/>
    <col min="10707" max="10707" width="0" style="73" hidden="1" customWidth="1"/>
    <col min="10708" max="10708" width="15" style="73" customWidth="1"/>
    <col min="10709" max="10709" width="0" style="73" hidden="1" customWidth="1"/>
    <col min="10710" max="10711" width="15" style="73" customWidth="1"/>
    <col min="10712" max="10712" width="0" style="73" hidden="1" customWidth="1"/>
    <col min="10713" max="10719" width="15" style="73" customWidth="1"/>
    <col min="10720" max="10723" width="0" style="73" hidden="1" customWidth="1"/>
    <col min="10724" max="10727" width="15" style="73" customWidth="1"/>
    <col min="10728" max="10729" width="0" style="73" hidden="1" customWidth="1"/>
    <col min="10730" max="10733" width="15" style="73" customWidth="1"/>
    <col min="10734" max="10735" width="14.28515625" style="73" customWidth="1"/>
    <col min="10736" max="10736" width="15.42578125" style="73" customWidth="1"/>
    <col min="10737" max="10737" width="0" style="73" hidden="1" customWidth="1"/>
    <col min="10738" max="10738" width="8.7109375" style="73" customWidth="1"/>
    <col min="10739" max="10739" width="15.42578125" style="73" customWidth="1"/>
    <col min="10740" max="10740" width="11.28515625" style="73" bestFit="1" customWidth="1"/>
    <col min="10741" max="10741" width="13.42578125" style="73" bestFit="1" customWidth="1"/>
    <col min="10742" max="10922" width="8.85546875" style="73"/>
    <col min="10923" max="10923" width="40.5703125" style="73" customWidth="1"/>
    <col min="10924" max="10924" width="14.7109375" style="73" customWidth="1"/>
    <col min="10925" max="10925" width="11.140625" style="73" customWidth="1"/>
    <col min="10926" max="10926" width="15.42578125" style="73" customWidth="1"/>
    <col min="10927" max="10927" width="13.7109375" style="73" customWidth="1"/>
    <col min="10928" max="10928" width="0" style="73" hidden="1" customWidth="1"/>
    <col min="10929" max="10929" width="17.140625" style="73" customWidth="1"/>
    <col min="10930" max="10930" width="0" style="73" hidden="1" customWidth="1"/>
    <col min="10931" max="10931" width="15" style="73" customWidth="1"/>
    <col min="10932" max="10932" width="15.7109375" style="73" customWidth="1"/>
    <col min="10933" max="10934" width="15" style="73" customWidth="1"/>
    <col min="10935" max="10935" width="0" style="73" hidden="1" customWidth="1"/>
    <col min="10936" max="10942" width="15" style="73" customWidth="1"/>
    <col min="10943" max="10944" width="0" style="73" hidden="1" customWidth="1"/>
    <col min="10945" max="10945" width="15" style="73" customWidth="1"/>
    <col min="10946" max="10953" width="0" style="73" hidden="1" customWidth="1"/>
    <col min="10954" max="10954" width="15" style="73" customWidth="1"/>
    <col min="10955" max="10956" width="0" style="73" hidden="1" customWidth="1"/>
    <col min="10957" max="10957" width="15" style="73" customWidth="1"/>
    <col min="10958" max="10959" width="0" style="73" hidden="1" customWidth="1"/>
    <col min="10960" max="10960" width="15" style="73" customWidth="1"/>
    <col min="10961" max="10961" width="0" style="73" hidden="1" customWidth="1"/>
    <col min="10962" max="10962" width="15" style="73" customWidth="1"/>
    <col min="10963" max="10963" width="0" style="73" hidden="1" customWidth="1"/>
    <col min="10964" max="10964" width="15" style="73" customWidth="1"/>
    <col min="10965" max="10965" width="0" style="73" hidden="1" customWidth="1"/>
    <col min="10966" max="10967" width="15" style="73" customWidth="1"/>
    <col min="10968" max="10968" width="0" style="73" hidden="1" customWidth="1"/>
    <col min="10969" max="10975" width="15" style="73" customWidth="1"/>
    <col min="10976" max="10979" width="0" style="73" hidden="1" customWidth="1"/>
    <col min="10980" max="10983" width="15" style="73" customWidth="1"/>
    <col min="10984" max="10985" width="0" style="73" hidden="1" customWidth="1"/>
    <col min="10986" max="10989" width="15" style="73" customWidth="1"/>
    <col min="10990" max="10991" width="14.28515625" style="73" customWidth="1"/>
    <col min="10992" max="10992" width="15.42578125" style="73" customWidth="1"/>
    <col min="10993" max="10993" width="0" style="73" hidden="1" customWidth="1"/>
    <col min="10994" max="10994" width="8.7109375" style="73" customWidth="1"/>
    <col min="10995" max="10995" width="15.42578125" style="73" customWidth="1"/>
    <col min="10996" max="10996" width="11.28515625" style="73" bestFit="1" customWidth="1"/>
    <col min="10997" max="10997" width="13.42578125" style="73" bestFit="1" customWidth="1"/>
    <col min="10998" max="11178" width="8.85546875" style="73"/>
    <col min="11179" max="11179" width="40.5703125" style="73" customWidth="1"/>
    <col min="11180" max="11180" width="14.7109375" style="73" customWidth="1"/>
    <col min="11181" max="11181" width="11.140625" style="73" customWidth="1"/>
    <col min="11182" max="11182" width="15.42578125" style="73" customWidth="1"/>
    <col min="11183" max="11183" width="13.7109375" style="73" customWidth="1"/>
    <col min="11184" max="11184" width="0" style="73" hidden="1" customWidth="1"/>
    <col min="11185" max="11185" width="17.140625" style="73" customWidth="1"/>
    <col min="11186" max="11186" width="0" style="73" hidden="1" customWidth="1"/>
    <col min="11187" max="11187" width="15" style="73" customWidth="1"/>
    <col min="11188" max="11188" width="15.7109375" style="73" customWidth="1"/>
    <col min="11189" max="11190" width="15" style="73" customWidth="1"/>
    <col min="11191" max="11191" width="0" style="73" hidden="1" customWidth="1"/>
    <col min="11192" max="11198" width="15" style="73" customWidth="1"/>
    <col min="11199" max="11200" width="0" style="73" hidden="1" customWidth="1"/>
    <col min="11201" max="11201" width="15" style="73" customWidth="1"/>
    <col min="11202" max="11209" width="0" style="73" hidden="1" customWidth="1"/>
    <col min="11210" max="11210" width="15" style="73" customWidth="1"/>
    <col min="11211" max="11212" width="0" style="73" hidden="1" customWidth="1"/>
    <col min="11213" max="11213" width="15" style="73" customWidth="1"/>
    <col min="11214" max="11215" width="0" style="73" hidden="1" customWidth="1"/>
    <col min="11216" max="11216" width="15" style="73" customWidth="1"/>
    <col min="11217" max="11217" width="0" style="73" hidden="1" customWidth="1"/>
    <col min="11218" max="11218" width="15" style="73" customWidth="1"/>
    <col min="11219" max="11219" width="0" style="73" hidden="1" customWidth="1"/>
    <col min="11220" max="11220" width="15" style="73" customWidth="1"/>
    <col min="11221" max="11221" width="0" style="73" hidden="1" customWidth="1"/>
    <col min="11222" max="11223" width="15" style="73" customWidth="1"/>
    <col min="11224" max="11224" width="0" style="73" hidden="1" customWidth="1"/>
    <col min="11225" max="11231" width="15" style="73" customWidth="1"/>
    <col min="11232" max="11235" width="0" style="73" hidden="1" customWidth="1"/>
    <col min="11236" max="11239" width="15" style="73" customWidth="1"/>
    <col min="11240" max="11241" width="0" style="73" hidden="1" customWidth="1"/>
    <col min="11242" max="11245" width="15" style="73" customWidth="1"/>
    <col min="11246" max="11247" width="14.28515625" style="73" customWidth="1"/>
    <col min="11248" max="11248" width="15.42578125" style="73" customWidth="1"/>
    <col min="11249" max="11249" width="0" style="73" hidden="1" customWidth="1"/>
    <col min="11250" max="11250" width="8.7109375" style="73" customWidth="1"/>
    <col min="11251" max="11251" width="15.42578125" style="73" customWidth="1"/>
    <col min="11252" max="11252" width="11.28515625" style="73" bestFit="1" customWidth="1"/>
    <col min="11253" max="11253" width="13.42578125" style="73" bestFit="1" customWidth="1"/>
    <col min="11254" max="11434" width="8.85546875" style="73"/>
    <col min="11435" max="11435" width="40.5703125" style="73" customWidth="1"/>
    <col min="11436" max="11436" width="14.7109375" style="73" customWidth="1"/>
    <col min="11437" max="11437" width="11.140625" style="73" customWidth="1"/>
    <col min="11438" max="11438" width="15.42578125" style="73" customWidth="1"/>
    <col min="11439" max="11439" width="13.7109375" style="73" customWidth="1"/>
    <col min="11440" max="11440" width="0" style="73" hidden="1" customWidth="1"/>
    <col min="11441" max="11441" width="17.140625" style="73" customWidth="1"/>
    <col min="11442" max="11442" width="0" style="73" hidden="1" customWidth="1"/>
    <col min="11443" max="11443" width="15" style="73" customWidth="1"/>
    <col min="11444" max="11444" width="15.7109375" style="73" customWidth="1"/>
    <col min="11445" max="11446" width="15" style="73" customWidth="1"/>
    <col min="11447" max="11447" width="0" style="73" hidden="1" customWidth="1"/>
    <col min="11448" max="11454" width="15" style="73" customWidth="1"/>
    <col min="11455" max="11456" width="0" style="73" hidden="1" customWidth="1"/>
    <col min="11457" max="11457" width="15" style="73" customWidth="1"/>
    <col min="11458" max="11465" width="0" style="73" hidden="1" customWidth="1"/>
    <col min="11466" max="11466" width="15" style="73" customWidth="1"/>
    <col min="11467" max="11468" width="0" style="73" hidden="1" customWidth="1"/>
    <col min="11469" max="11469" width="15" style="73" customWidth="1"/>
    <col min="11470" max="11471" width="0" style="73" hidden="1" customWidth="1"/>
    <col min="11472" max="11472" width="15" style="73" customWidth="1"/>
    <col min="11473" max="11473" width="0" style="73" hidden="1" customWidth="1"/>
    <col min="11474" max="11474" width="15" style="73" customWidth="1"/>
    <col min="11475" max="11475" width="0" style="73" hidden="1" customWidth="1"/>
    <col min="11476" max="11476" width="15" style="73" customWidth="1"/>
    <col min="11477" max="11477" width="0" style="73" hidden="1" customWidth="1"/>
    <col min="11478" max="11479" width="15" style="73" customWidth="1"/>
    <col min="11480" max="11480" width="0" style="73" hidden="1" customWidth="1"/>
    <col min="11481" max="11487" width="15" style="73" customWidth="1"/>
    <col min="11488" max="11491" width="0" style="73" hidden="1" customWidth="1"/>
    <col min="11492" max="11495" width="15" style="73" customWidth="1"/>
    <col min="11496" max="11497" width="0" style="73" hidden="1" customWidth="1"/>
    <col min="11498" max="11501" width="15" style="73" customWidth="1"/>
    <col min="11502" max="11503" width="14.28515625" style="73" customWidth="1"/>
    <col min="11504" max="11504" width="15.42578125" style="73" customWidth="1"/>
    <col min="11505" max="11505" width="0" style="73" hidden="1" customWidth="1"/>
    <col min="11506" max="11506" width="8.7109375" style="73" customWidth="1"/>
    <col min="11507" max="11507" width="15.42578125" style="73" customWidth="1"/>
    <col min="11508" max="11508" width="11.28515625" style="73" bestFit="1" customWidth="1"/>
    <col min="11509" max="11509" width="13.42578125" style="73" bestFit="1" customWidth="1"/>
    <col min="11510" max="11690" width="8.85546875" style="73"/>
    <col min="11691" max="11691" width="40.5703125" style="73" customWidth="1"/>
    <col min="11692" max="11692" width="14.7109375" style="73" customWidth="1"/>
    <col min="11693" max="11693" width="11.140625" style="73" customWidth="1"/>
    <col min="11694" max="11694" width="15.42578125" style="73" customWidth="1"/>
    <col min="11695" max="11695" width="13.7109375" style="73" customWidth="1"/>
    <col min="11696" max="11696" width="0" style="73" hidden="1" customWidth="1"/>
    <col min="11697" max="11697" width="17.140625" style="73" customWidth="1"/>
    <col min="11698" max="11698" width="0" style="73" hidden="1" customWidth="1"/>
    <col min="11699" max="11699" width="15" style="73" customWidth="1"/>
    <col min="11700" max="11700" width="15.7109375" style="73" customWidth="1"/>
    <col min="11701" max="11702" width="15" style="73" customWidth="1"/>
    <col min="11703" max="11703" width="0" style="73" hidden="1" customWidth="1"/>
    <col min="11704" max="11710" width="15" style="73" customWidth="1"/>
    <col min="11711" max="11712" width="0" style="73" hidden="1" customWidth="1"/>
    <col min="11713" max="11713" width="15" style="73" customWidth="1"/>
    <col min="11714" max="11721" width="0" style="73" hidden="1" customWidth="1"/>
    <col min="11722" max="11722" width="15" style="73" customWidth="1"/>
    <col min="11723" max="11724" width="0" style="73" hidden="1" customWidth="1"/>
    <col min="11725" max="11725" width="15" style="73" customWidth="1"/>
    <col min="11726" max="11727" width="0" style="73" hidden="1" customWidth="1"/>
    <col min="11728" max="11728" width="15" style="73" customWidth="1"/>
    <col min="11729" max="11729" width="0" style="73" hidden="1" customWidth="1"/>
    <col min="11730" max="11730" width="15" style="73" customWidth="1"/>
    <col min="11731" max="11731" width="0" style="73" hidden="1" customWidth="1"/>
    <col min="11732" max="11732" width="15" style="73" customWidth="1"/>
    <col min="11733" max="11733" width="0" style="73" hidden="1" customWidth="1"/>
    <col min="11734" max="11735" width="15" style="73" customWidth="1"/>
    <col min="11736" max="11736" width="0" style="73" hidden="1" customWidth="1"/>
    <col min="11737" max="11743" width="15" style="73" customWidth="1"/>
    <col min="11744" max="11747" width="0" style="73" hidden="1" customWidth="1"/>
    <col min="11748" max="11751" width="15" style="73" customWidth="1"/>
    <col min="11752" max="11753" width="0" style="73" hidden="1" customWidth="1"/>
    <col min="11754" max="11757" width="15" style="73" customWidth="1"/>
    <col min="11758" max="11759" width="14.28515625" style="73" customWidth="1"/>
    <col min="11760" max="11760" width="15.42578125" style="73" customWidth="1"/>
    <col min="11761" max="11761" width="0" style="73" hidden="1" customWidth="1"/>
    <col min="11762" max="11762" width="8.7109375" style="73" customWidth="1"/>
    <col min="11763" max="11763" width="15.42578125" style="73" customWidth="1"/>
    <col min="11764" max="11764" width="11.28515625" style="73" bestFit="1" customWidth="1"/>
    <col min="11765" max="11765" width="13.42578125" style="73" bestFit="1" customWidth="1"/>
    <col min="11766" max="11946" width="8.85546875" style="73"/>
    <col min="11947" max="11947" width="40.5703125" style="73" customWidth="1"/>
    <col min="11948" max="11948" width="14.7109375" style="73" customWidth="1"/>
    <col min="11949" max="11949" width="11.140625" style="73" customWidth="1"/>
    <col min="11950" max="11950" width="15.42578125" style="73" customWidth="1"/>
    <col min="11951" max="11951" width="13.7109375" style="73" customWidth="1"/>
    <col min="11952" max="11952" width="0" style="73" hidden="1" customWidth="1"/>
    <col min="11953" max="11953" width="17.140625" style="73" customWidth="1"/>
    <col min="11954" max="11954" width="0" style="73" hidden="1" customWidth="1"/>
    <col min="11955" max="11955" width="15" style="73" customWidth="1"/>
    <col min="11956" max="11956" width="15.7109375" style="73" customWidth="1"/>
    <col min="11957" max="11958" width="15" style="73" customWidth="1"/>
    <col min="11959" max="11959" width="0" style="73" hidden="1" customWidth="1"/>
    <col min="11960" max="11966" width="15" style="73" customWidth="1"/>
    <col min="11967" max="11968" width="0" style="73" hidden="1" customWidth="1"/>
    <col min="11969" max="11969" width="15" style="73" customWidth="1"/>
    <col min="11970" max="11977" width="0" style="73" hidden="1" customWidth="1"/>
    <col min="11978" max="11978" width="15" style="73" customWidth="1"/>
    <col min="11979" max="11980" width="0" style="73" hidden="1" customWidth="1"/>
    <col min="11981" max="11981" width="15" style="73" customWidth="1"/>
    <col min="11982" max="11983" width="0" style="73" hidden="1" customWidth="1"/>
    <col min="11984" max="11984" width="15" style="73" customWidth="1"/>
    <col min="11985" max="11985" width="0" style="73" hidden="1" customWidth="1"/>
    <col min="11986" max="11986" width="15" style="73" customWidth="1"/>
    <col min="11987" max="11987" width="0" style="73" hidden="1" customWidth="1"/>
    <col min="11988" max="11988" width="15" style="73" customWidth="1"/>
    <col min="11989" max="11989" width="0" style="73" hidden="1" customWidth="1"/>
    <col min="11990" max="11991" width="15" style="73" customWidth="1"/>
    <col min="11992" max="11992" width="0" style="73" hidden="1" customWidth="1"/>
    <col min="11993" max="11999" width="15" style="73" customWidth="1"/>
    <col min="12000" max="12003" width="0" style="73" hidden="1" customWidth="1"/>
    <col min="12004" max="12007" width="15" style="73" customWidth="1"/>
    <col min="12008" max="12009" width="0" style="73" hidden="1" customWidth="1"/>
    <col min="12010" max="12013" width="15" style="73" customWidth="1"/>
    <col min="12014" max="12015" width="14.28515625" style="73" customWidth="1"/>
    <col min="12016" max="12016" width="15.42578125" style="73" customWidth="1"/>
    <col min="12017" max="12017" width="0" style="73" hidden="1" customWidth="1"/>
    <col min="12018" max="12018" width="8.7109375" style="73" customWidth="1"/>
    <col min="12019" max="12019" width="15.42578125" style="73" customWidth="1"/>
    <col min="12020" max="12020" width="11.28515625" style="73" bestFit="1" customWidth="1"/>
    <col min="12021" max="12021" width="13.42578125" style="73" bestFit="1" customWidth="1"/>
    <col min="12022" max="12202" width="8.85546875" style="73"/>
    <col min="12203" max="12203" width="40.5703125" style="73" customWidth="1"/>
    <col min="12204" max="12204" width="14.7109375" style="73" customWidth="1"/>
    <col min="12205" max="12205" width="11.140625" style="73" customWidth="1"/>
    <col min="12206" max="12206" width="15.42578125" style="73" customWidth="1"/>
    <col min="12207" max="12207" width="13.7109375" style="73" customWidth="1"/>
    <col min="12208" max="12208" width="0" style="73" hidden="1" customWidth="1"/>
    <col min="12209" max="12209" width="17.140625" style="73" customWidth="1"/>
    <col min="12210" max="12210" width="0" style="73" hidden="1" customWidth="1"/>
    <col min="12211" max="12211" width="15" style="73" customWidth="1"/>
    <col min="12212" max="12212" width="15.7109375" style="73" customWidth="1"/>
    <col min="12213" max="12214" width="15" style="73" customWidth="1"/>
    <col min="12215" max="12215" width="0" style="73" hidden="1" customWidth="1"/>
    <col min="12216" max="12222" width="15" style="73" customWidth="1"/>
    <col min="12223" max="12224" width="0" style="73" hidden="1" customWidth="1"/>
    <col min="12225" max="12225" width="15" style="73" customWidth="1"/>
    <col min="12226" max="12233" width="0" style="73" hidden="1" customWidth="1"/>
    <col min="12234" max="12234" width="15" style="73" customWidth="1"/>
    <col min="12235" max="12236" width="0" style="73" hidden="1" customWidth="1"/>
    <col min="12237" max="12237" width="15" style="73" customWidth="1"/>
    <col min="12238" max="12239" width="0" style="73" hidden="1" customWidth="1"/>
    <col min="12240" max="12240" width="15" style="73" customWidth="1"/>
    <col min="12241" max="12241" width="0" style="73" hidden="1" customWidth="1"/>
    <col min="12242" max="12242" width="15" style="73" customWidth="1"/>
    <col min="12243" max="12243" width="0" style="73" hidden="1" customWidth="1"/>
    <col min="12244" max="12244" width="15" style="73" customWidth="1"/>
    <col min="12245" max="12245" width="0" style="73" hidden="1" customWidth="1"/>
    <col min="12246" max="12247" width="15" style="73" customWidth="1"/>
    <col min="12248" max="12248" width="0" style="73" hidden="1" customWidth="1"/>
    <col min="12249" max="12255" width="15" style="73" customWidth="1"/>
    <col min="12256" max="12259" width="0" style="73" hidden="1" customWidth="1"/>
    <col min="12260" max="12263" width="15" style="73" customWidth="1"/>
    <col min="12264" max="12265" width="0" style="73" hidden="1" customWidth="1"/>
    <col min="12266" max="12269" width="15" style="73" customWidth="1"/>
    <col min="12270" max="12271" width="14.28515625" style="73" customWidth="1"/>
    <col min="12272" max="12272" width="15.42578125" style="73" customWidth="1"/>
    <col min="12273" max="12273" width="0" style="73" hidden="1" customWidth="1"/>
    <col min="12274" max="12274" width="8.7109375" style="73" customWidth="1"/>
    <col min="12275" max="12275" width="15.42578125" style="73" customWidth="1"/>
    <col min="12276" max="12276" width="11.28515625" style="73" bestFit="1" customWidth="1"/>
    <col min="12277" max="12277" width="13.42578125" style="73" bestFit="1" customWidth="1"/>
    <col min="12278" max="12458" width="8.85546875" style="73"/>
    <col min="12459" max="12459" width="40.5703125" style="73" customWidth="1"/>
    <col min="12460" max="12460" width="14.7109375" style="73" customWidth="1"/>
    <col min="12461" max="12461" width="11.140625" style="73" customWidth="1"/>
    <col min="12462" max="12462" width="15.42578125" style="73" customWidth="1"/>
    <col min="12463" max="12463" width="13.7109375" style="73" customWidth="1"/>
    <col min="12464" max="12464" width="0" style="73" hidden="1" customWidth="1"/>
    <col min="12465" max="12465" width="17.140625" style="73" customWidth="1"/>
    <col min="12466" max="12466" width="0" style="73" hidden="1" customWidth="1"/>
    <col min="12467" max="12467" width="15" style="73" customWidth="1"/>
    <col min="12468" max="12468" width="15.7109375" style="73" customWidth="1"/>
    <col min="12469" max="12470" width="15" style="73" customWidth="1"/>
    <col min="12471" max="12471" width="0" style="73" hidden="1" customWidth="1"/>
    <col min="12472" max="12478" width="15" style="73" customWidth="1"/>
    <col min="12479" max="12480" width="0" style="73" hidden="1" customWidth="1"/>
    <col min="12481" max="12481" width="15" style="73" customWidth="1"/>
    <col min="12482" max="12489" width="0" style="73" hidden="1" customWidth="1"/>
    <col min="12490" max="12490" width="15" style="73" customWidth="1"/>
    <col min="12491" max="12492" width="0" style="73" hidden="1" customWidth="1"/>
    <col min="12493" max="12493" width="15" style="73" customWidth="1"/>
    <col min="12494" max="12495" width="0" style="73" hidden="1" customWidth="1"/>
    <col min="12496" max="12496" width="15" style="73" customWidth="1"/>
    <col min="12497" max="12497" width="0" style="73" hidden="1" customWidth="1"/>
    <col min="12498" max="12498" width="15" style="73" customWidth="1"/>
    <col min="12499" max="12499" width="0" style="73" hidden="1" customWidth="1"/>
    <col min="12500" max="12500" width="15" style="73" customWidth="1"/>
    <col min="12501" max="12501" width="0" style="73" hidden="1" customWidth="1"/>
    <col min="12502" max="12503" width="15" style="73" customWidth="1"/>
    <col min="12504" max="12504" width="0" style="73" hidden="1" customWidth="1"/>
    <col min="12505" max="12511" width="15" style="73" customWidth="1"/>
    <col min="12512" max="12515" width="0" style="73" hidden="1" customWidth="1"/>
    <col min="12516" max="12519" width="15" style="73" customWidth="1"/>
    <col min="12520" max="12521" width="0" style="73" hidden="1" customWidth="1"/>
    <col min="12522" max="12525" width="15" style="73" customWidth="1"/>
    <col min="12526" max="12527" width="14.28515625" style="73" customWidth="1"/>
    <col min="12528" max="12528" width="15.42578125" style="73" customWidth="1"/>
    <col min="12529" max="12529" width="0" style="73" hidden="1" customWidth="1"/>
    <col min="12530" max="12530" width="8.7109375" style="73" customWidth="1"/>
    <col min="12531" max="12531" width="15.42578125" style="73" customWidth="1"/>
    <col min="12532" max="12532" width="11.28515625" style="73" bestFit="1" customWidth="1"/>
    <col min="12533" max="12533" width="13.42578125" style="73" bestFit="1" customWidth="1"/>
    <col min="12534" max="12714" width="8.85546875" style="73"/>
    <col min="12715" max="12715" width="40.5703125" style="73" customWidth="1"/>
    <col min="12716" max="12716" width="14.7109375" style="73" customWidth="1"/>
    <col min="12717" max="12717" width="11.140625" style="73" customWidth="1"/>
    <col min="12718" max="12718" width="15.42578125" style="73" customWidth="1"/>
    <col min="12719" max="12719" width="13.7109375" style="73" customWidth="1"/>
    <col min="12720" max="12720" width="0" style="73" hidden="1" customWidth="1"/>
    <col min="12721" max="12721" width="17.140625" style="73" customWidth="1"/>
    <col min="12722" max="12722" width="0" style="73" hidden="1" customWidth="1"/>
    <col min="12723" max="12723" width="15" style="73" customWidth="1"/>
    <col min="12724" max="12724" width="15.7109375" style="73" customWidth="1"/>
    <col min="12725" max="12726" width="15" style="73" customWidth="1"/>
    <col min="12727" max="12727" width="0" style="73" hidden="1" customWidth="1"/>
    <col min="12728" max="12734" width="15" style="73" customWidth="1"/>
    <col min="12735" max="12736" width="0" style="73" hidden="1" customWidth="1"/>
    <col min="12737" max="12737" width="15" style="73" customWidth="1"/>
    <col min="12738" max="12745" width="0" style="73" hidden="1" customWidth="1"/>
    <col min="12746" max="12746" width="15" style="73" customWidth="1"/>
    <col min="12747" max="12748" width="0" style="73" hidden="1" customWidth="1"/>
    <col min="12749" max="12749" width="15" style="73" customWidth="1"/>
    <col min="12750" max="12751" width="0" style="73" hidden="1" customWidth="1"/>
    <col min="12752" max="12752" width="15" style="73" customWidth="1"/>
    <col min="12753" max="12753" width="0" style="73" hidden="1" customWidth="1"/>
    <col min="12754" max="12754" width="15" style="73" customWidth="1"/>
    <col min="12755" max="12755" width="0" style="73" hidden="1" customWidth="1"/>
    <col min="12756" max="12756" width="15" style="73" customWidth="1"/>
    <col min="12757" max="12757" width="0" style="73" hidden="1" customWidth="1"/>
    <col min="12758" max="12759" width="15" style="73" customWidth="1"/>
    <col min="12760" max="12760" width="0" style="73" hidden="1" customWidth="1"/>
    <col min="12761" max="12767" width="15" style="73" customWidth="1"/>
    <col min="12768" max="12771" width="0" style="73" hidden="1" customWidth="1"/>
    <col min="12772" max="12775" width="15" style="73" customWidth="1"/>
    <col min="12776" max="12777" width="0" style="73" hidden="1" customWidth="1"/>
    <col min="12778" max="12781" width="15" style="73" customWidth="1"/>
    <col min="12782" max="12783" width="14.28515625" style="73" customWidth="1"/>
    <col min="12784" max="12784" width="15.42578125" style="73" customWidth="1"/>
    <col min="12785" max="12785" width="0" style="73" hidden="1" customWidth="1"/>
    <col min="12786" max="12786" width="8.7109375" style="73" customWidth="1"/>
    <col min="12787" max="12787" width="15.42578125" style="73" customWidth="1"/>
    <col min="12788" max="12788" width="11.28515625" style="73" bestFit="1" customWidth="1"/>
    <col min="12789" max="12789" width="13.42578125" style="73" bestFit="1" customWidth="1"/>
    <col min="12790" max="12970" width="8.85546875" style="73"/>
    <col min="12971" max="12971" width="40.5703125" style="73" customWidth="1"/>
    <col min="12972" max="12972" width="14.7109375" style="73" customWidth="1"/>
    <col min="12973" max="12973" width="11.140625" style="73" customWidth="1"/>
    <col min="12974" max="12974" width="15.42578125" style="73" customWidth="1"/>
    <col min="12975" max="12975" width="13.7109375" style="73" customWidth="1"/>
    <col min="12976" max="12976" width="0" style="73" hidden="1" customWidth="1"/>
    <col min="12977" max="12977" width="17.140625" style="73" customWidth="1"/>
    <col min="12978" max="12978" width="0" style="73" hidden="1" customWidth="1"/>
    <col min="12979" max="12979" width="15" style="73" customWidth="1"/>
    <col min="12980" max="12980" width="15.7109375" style="73" customWidth="1"/>
    <col min="12981" max="12982" width="15" style="73" customWidth="1"/>
    <col min="12983" max="12983" width="0" style="73" hidden="1" customWidth="1"/>
    <col min="12984" max="12990" width="15" style="73" customWidth="1"/>
    <col min="12991" max="12992" width="0" style="73" hidden="1" customWidth="1"/>
    <col min="12993" max="12993" width="15" style="73" customWidth="1"/>
    <col min="12994" max="13001" width="0" style="73" hidden="1" customWidth="1"/>
    <col min="13002" max="13002" width="15" style="73" customWidth="1"/>
    <col min="13003" max="13004" width="0" style="73" hidden="1" customWidth="1"/>
    <col min="13005" max="13005" width="15" style="73" customWidth="1"/>
    <col min="13006" max="13007" width="0" style="73" hidden="1" customWidth="1"/>
    <col min="13008" max="13008" width="15" style="73" customWidth="1"/>
    <col min="13009" max="13009" width="0" style="73" hidden="1" customWidth="1"/>
    <col min="13010" max="13010" width="15" style="73" customWidth="1"/>
    <col min="13011" max="13011" width="0" style="73" hidden="1" customWidth="1"/>
    <col min="13012" max="13012" width="15" style="73" customWidth="1"/>
    <col min="13013" max="13013" width="0" style="73" hidden="1" customWidth="1"/>
    <col min="13014" max="13015" width="15" style="73" customWidth="1"/>
    <col min="13016" max="13016" width="0" style="73" hidden="1" customWidth="1"/>
    <col min="13017" max="13023" width="15" style="73" customWidth="1"/>
    <col min="13024" max="13027" width="0" style="73" hidden="1" customWidth="1"/>
    <col min="13028" max="13031" width="15" style="73" customWidth="1"/>
    <col min="13032" max="13033" width="0" style="73" hidden="1" customWidth="1"/>
    <col min="13034" max="13037" width="15" style="73" customWidth="1"/>
    <col min="13038" max="13039" width="14.28515625" style="73" customWidth="1"/>
    <col min="13040" max="13040" width="15.42578125" style="73" customWidth="1"/>
    <col min="13041" max="13041" width="0" style="73" hidden="1" customWidth="1"/>
    <col min="13042" max="13042" width="8.7109375" style="73" customWidth="1"/>
    <col min="13043" max="13043" width="15.42578125" style="73" customWidth="1"/>
    <col min="13044" max="13044" width="11.28515625" style="73" bestFit="1" customWidth="1"/>
    <col min="13045" max="13045" width="13.42578125" style="73" bestFit="1" customWidth="1"/>
    <col min="13046" max="13226" width="8.85546875" style="73"/>
    <col min="13227" max="13227" width="40.5703125" style="73" customWidth="1"/>
    <col min="13228" max="13228" width="14.7109375" style="73" customWidth="1"/>
    <col min="13229" max="13229" width="11.140625" style="73" customWidth="1"/>
    <col min="13230" max="13230" width="15.42578125" style="73" customWidth="1"/>
    <col min="13231" max="13231" width="13.7109375" style="73" customWidth="1"/>
    <col min="13232" max="13232" width="0" style="73" hidden="1" customWidth="1"/>
    <col min="13233" max="13233" width="17.140625" style="73" customWidth="1"/>
    <col min="13234" max="13234" width="0" style="73" hidden="1" customWidth="1"/>
    <col min="13235" max="13235" width="15" style="73" customWidth="1"/>
    <col min="13236" max="13236" width="15.7109375" style="73" customWidth="1"/>
    <col min="13237" max="13238" width="15" style="73" customWidth="1"/>
    <col min="13239" max="13239" width="0" style="73" hidden="1" customWidth="1"/>
    <col min="13240" max="13246" width="15" style="73" customWidth="1"/>
    <col min="13247" max="13248" width="0" style="73" hidden="1" customWidth="1"/>
    <col min="13249" max="13249" width="15" style="73" customWidth="1"/>
    <col min="13250" max="13257" width="0" style="73" hidden="1" customWidth="1"/>
    <col min="13258" max="13258" width="15" style="73" customWidth="1"/>
    <col min="13259" max="13260" width="0" style="73" hidden="1" customWidth="1"/>
    <col min="13261" max="13261" width="15" style="73" customWidth="1"/>
    <col min="13262" max="13263" width="0" style="73" hidden="1" customWidth="1"/>
    <col min="13264" max="13264" width="15" style="73" customWidth="1"/>
    <col min="13265" max="13265" width="0" style="73" hidden="1" customWidth="1"/>
    <col min="13266" max="13266" width="15" style="73" customWidth="1"/>
    <col min="13267" max="13267" width="0" style="73" hidden="1" customWidth="1"/>
    <col min="13268" max="13268" width="15" style="73" customWidth="1"/>
    <col min="13269" max="13269" width="0" style="73" hidden="1" customWidth="1"/>
    <col min="13270" max="13271" width="15" style="73" customWidth="1"/>
    <col min="13272" max="13272" width="0" style="73" hidden="1" customWidth="1"/>
    <col min="13273" max="13279" width="15" style="73" customWidth="1"/>
    <col min="13280" max="13283" width="0" style="73" hidden="1" customWidth="1"/>
    <col min="13284" max="13287" width="15" style="73" customWidth="1"/>
    <col min="13288" max="13289" width="0" style="73" hidden="1" customWidth="1"/>
    <col min="13290" max="13293" width="15" style="73" customWidth="1"/>
    <col min="13294" max="13295" width="14.28515625" style="73" customWidth="1"/>
    <col min="13296" max="13296" width="15.42578125" style="73" customWidth="1"/>
    <col min="13297" max="13297" width="0" style="73" hidden="1" customWidth="1"/>
    <col min="13298" max="13298" width="8.7109375" style="73" customWidth="1"/>
    <col min="13299" max="13299" width="15.42578125" style="73" customWidth="1"/>
    <col min="13300" max="13300" width="11.28515625" style="73" bestFit="1" customWidth="1"/>
    <col min="13301" max="13301" width="13.42578125" style="73" bestFit="1" customWidth="1"/>
    <col min="13302" max="13482" width="8.85546875" style="73"/>
    <col min="13483" max="13483" width="40.5703125" style="73" customWidth="1"/>
    <col min="13484" max="13484" width="14.7109375" style="73" customWidth="1"/>
    <col min="13485" max="13485" width="11.140625" style="73" customWidth="1"/>
    <col min="13486" max="13486" width="15.42578125" style="73" customWidth="1"/>
    <col min="13487" max="13487" width="13.7109375" style="73" customWidth="1"/>
    <col min="13488" max="13488" width="0" style="73" hidden="1" customWidth="1"/>
    <col min="13489" max="13489" width="17.140625" style="73" customWidth="1"/>
    <col min="13490" max="13490" width="0" style="73" hidden="1" customWidth="1"/>
    <col min="13491" max="13491" width="15" style="73" customWidth="1"/>
    <col min="13492" max="13492" width="15.7109375" style="73" customWidth="1"/>
    <col min="13493" max="13494" width="15" style="73" customWidth="1"/>
    <col min="13495" max="13495" width="0" style="73" hidden="1" customWidth="1"/>
    <col min="13496" max="13502" width="15" style="73" customWidth="1"/>
    <col min="13503" max="13504" width="0" style="73" hidden="1" customWidth="1"/>
    <col min="13505" max="13505" width="15" style="73" customWidth="1"/>
    <col min="13506" max="13513" width="0" style="73" hidden="1" customWidth="1"/>
    <col min="13514" max="13514" width="15" style="73" customWidth="1"/>
    <col min="13515" max="13516" width="0" style="73" hidden="1" customWidth="1"/>
    <col min="13517" max="13517" width="15" style="73" customWidth="1"/>
    <col min="13518" max="13519" width="0" style="73" hidden="1" customWidth="1"/>
    <col min="13520" max="13520" width="15" style="73" customWidth="1"/>
    <col min="13521" max="13521" width="0" style="73" hidden="1" customWidth="1"/>
    <col min="13522" max="13522" width="15" style="73" customWidth="1"/>
    <col min="13523" max="13523" width="0" style="73" hidden="1" customWidth="1"/>
    <col min="13524" max="13524" width="15" style="73" customWidth="1"/>
    <col min="13525" max="13525" width="0" style="73" hidden="1" customWidth="1"/>
    <col min="13526" max="13527" width="15" style="73" customWidth="1"/>
    <col min="13528" max="13528" width="0" style="73" hidden="1" customWidth="1"/>
    <col min="13529" max="13535" width="15" style="73" customWidth="1"/>
    <col min="13536" max="13539" width="0" style="73" hidden="1" customWidth="1"/>
    <col min="13540" max="13543" width="15" style="73" customWidth="1"/>
    <col min="13544" max="13545" width="0" style="73" hidden="1" customWidth="1"/>
    <col min="13546" max="13549" width="15" style="73" customWidth="1"/>
    <col min="13550" max="13551" width="14.28515625" style="73" customWidth="1"/>
    <col min="13552" max="13552" width="15.42578125" style="73" customWidth="1"/>
    <col min="13553" max="13553" width="0" style="73" hidden="1" customWidth="1"/>
    <col min="13554" max="13554" width="8.7109375" style="73" customWidth="1"/>
    <col min="13555" max="13555" width="15.42578125" style="73" customWidth="1"/>
    <col min="13556" max="13556" width="11.28515625" style="73" bestFit="1" customWidth="1"/>
    <col min="13557" max="13557" width="13.42578125" style="73" bestFit="1" customWidth="1"/>
    <col min="13558" max="13738" width="8.85546875" style="73"/>
    <col min="13739" max="13739" width="40.5703125" style="73" customWidth="1"/>
    <col min="13740" max="13740" width="14.7109375" style="73" customWidth="1"/>
    <col min="13741" max="13741" width="11.140625" style="73" customWidth="1"/>
    <col min="13742" max="13742" width="15.42578125" style="73" customWidth="1"/>
    <col min="13743" max="13743" width="13.7109375" style="73" customWidth="1"/>
    <col min="13744" max="13744" width="0" style="73" hidden="1" customWidth="1"/>
    <col min="13745" max="13745" width="17.140625" style="73" customWidth="1"/>
    <col min="13746" max="13746" width="0" style="73" hidden="1" customWidth="1"/>
    <col min="13747" max="13747" width="15" style="73" customWidth="1"/>
    <col min="13748" max="13748" width="15.7109375" style="73" customWidth="1"/>
    <col min="13749" max="13750" width="15" style="73" customWidth="1"/>
    <col min="13751" max="13751" width="0" style="73" hidden="1" customWidth="1"/>
    <col min="13752" max="13758" width="15" style="73" customWidth="1"/>
    <col min="13759" max="13760" width="0" style="73" hidden="1" customWidth="1"/>
    <col min="13761" max="13761" width="15" style="73" customWidth="1"/>
    <col min="13762" max="13769" width="0" style="73" hidden="1" customWidth="1"/>
    <col min="13770" max="13770" width="15" style="73" customWidth="1"/>
    <col min="13771" max="13772" width="0" style="73" hidden="1" customWidth="1"/>
    <col min="13773" max="13773" width="15" style="73" customWidth="1"/>
    <col min="13774" max="13775" width="0" style="73" hidden="1" customWidth="1"/>
    <col min="13776" max="13776" width="15" style="73" customWidth="1"/>
    <col min="13777" max="13777" width="0" style="73" hidden="1" customWidth="1"/>
    <col min="13778" max="13778" width="15" style="73" customWidth="1"/>
    <col min="13779" max="13779" width="0" style="73" hidden="1" customWidth="1"/>
    <col min="13780" max="13780" width="15" style="73" customWidth="1"/>
    <col min="13781" max="13781" width="0" style="73" hidden="1" customWidth="1"/>
    <col min="13782" max="13783" width="15" style="73" customWidth="1"/>
    <col min="13784" max="13784" width="0" style="73" hidden="1" customWidth="1"/>
    <col min="13785" max="13791" width="15" style="73" customWidth="1"/>
    <col min="13792" max="13795" width="0" style="73" hidden="1" customWidth="1"/>
    <col min="13796" max="13799" width="15" style="73" customWidth="1"/>
    <col min="13800" max="13801" width="0" style="73" hidden="1" customWidth="1"/>
    <col min="13802" max="13805" width="15" style="73" customWidth="1"/>
    <col min="13806" max="13807" width="14.28515625" style="73" customWidth="1"/>
    <col min="13808" max="13808" width="15.42578125" style="73" customWidth="1"/>
    <col min="13809" max="13809" width="0" style="73" hidden="1" customWidth="1"/>
    <col min="13810" max="13810" width="8.7109375" style="73" customWidth="1"/>
    <col min="13811" max="13811" width="15.42578125" style="73" customWidth="1"/>
    <col min="13812" max="13812" width="11.28515625" style="73" bestFit="1" customWidth="1"/>
    <col min="13813" max="13813" width="13.42578125" style="73" bestFit="1" customWidth="1"/>
    <col min="13814" max="13994" width="8.85546875" style="73"/>
    <col min="13995" max="13995" width="40.5703125" style="73" customWidth="1"/>
    <col min="13996" max="13996" width="14.7109375" style="73" customWidth="1"/>
    <col min="13997" max="13997" width="11.140625" style="73" customWidth="1"/>
    <col min="13998" max="13998" width="15.42578125" style="73" customWidth="1"/>
    <col min="13999" max="13999" width="13.7109375" style="73" customWidth="1"/>
    <col min="14000" max="14000" width="0" style="73" hidden="1" customWidth="1"/>
    <col min="14001" max="14001" width="17.140625" style="73" customWidth="1"/>
    <col min="14002" max="14002" width="0" style="73" hidden="1" customWidth="1"/>
    <col min="14003" max="14003" width="15" style="73" customWidth="1"/>
    <col min="14004" max="14004" width="15.7109375" style="73" customWidth="1"/>
    <col min="14005" max="14006" width="15" style="73" customWidth="1"/>
    <col min="14007" max="14007" width="0" style="73" hidden="1" customWidth="1"/>
    <col min="14008" max="14014" width="15" style="73" customWidth="1"/>
    <col min="14015" max="14016" width="0" style="73" hidden="1" customWidth="1"/>
    <col min="14017" max="14017" width="15" style="73" customWidth="1"/>
    <col min="14018" max="14025" width="0" style="73" hidden="1" customWidth="1"/>
    <col min="14026" max="14026" width="15" style="73" customWidth="1"/>
    <col min="14027" max="14028" width="0" style="73" hidden="1" customWidth="1"/>
    <col min="14029" max="14029" width="15" style="73" customWidth="1"/>
    <col min="14030" max="14031" width="0" style="73" hidden="1" customWidth="1"/>
    <col min="14032" max="14032" width="15" style="73" customWidth="1"/>
    <col min="14033" max="14033" width="0" style="73" hidden="1" customWidth="1"/>
    <col min="14034" max="14034" width="15" style="73" customWidth="1"/>
    <col min="14035" max="14035" width="0" style="73" hidden="1" customWidth="1"/>
    <col min="14036" max="14036" width="15" style="73" customWidth="1"/>
    <col min="14037" max="14037" width="0" style="73" hidden="1" customWidth="1"/>
    <col min="14038" max="14039" width="15" style="73" customWidth="1"/>
    <col min="14040" max="14040" width="0" style="73" hidden="1" customWidth="1"/>
    <col min="14041" max="14047" width="15" style="73" customWidth="1"/>
    <col min="14048" max="14051" width="0" style="73" hidden="1" customWidth="1"/>
    <col min="14052" max="14055" width="15" style="73" customWidth="1"/>
    <col min="14056" max="14057" width="0" style="73" hidden="1" customWidth="1"/>
    <col min="14058" max="14061" width="15" style="73" customWidth="1"/>
    <col min="14062" max="14063" width="14.28515625" style="73" customWidth="1"/>
    <col min="14064" max="14064" width="15.42578125" style="73" customWidth="1"/>
    <col min="14065" max="14065" width="0" style="73" hidden="1" customWidth="1"/>
    <col min="14066" max="14066" width="8.7109375" style="73" customWidth="1"/>
    <col min="14067" max="14067" width="15.42578125" style="73" customWidth="1"/>
    <col min="14068" max="14068" width="11.28515625" style="73" bestFit="1" customWidth="1"/>
    <col min="14069" max="14069" width="13.42578125" style="73" bestFit="1" customWidth="1"/>
    <col min="14070" max="14250" width="8.85546875" style="73"/>
    <col min="14251" max="14251" width="40.5703125" style="73" customWidth="1"/>
    <col min="14252" max="14252" width="14.7109375" style="73" customWidth="1"/>
    <col min="14253" max="14253" width="11.140625" style="73" customWidth="1"/>
    <col min="14254" max="14254" width="15.42578125" style="73" customWidth="1"/>
    <col min="14255" max="14255" width="13.7109375" style="73" customWidth="1"/>
    <col min="14256" max="14256" width="0" style="73" hidden="1" customWidth="1"/>
    <col min="14257" max="14257" width="17.140625" style="73" customWidth="1"/>
    <col min="14258" max="14258" width="0" style="73" hidden="1" customWidth="1"/>
    <col min="14259" max="14259" width="15" style="73" customWidth="1"/>
    <col min="14260" max="14260" width="15.7109375" style="73" customWidth="1"/>
    <col min="14261" max="14262" width="15" style="73" customWidth="1"/>
    <col min="14263" max="14263" width="0" style="73" hidden="1" customWidth="1"/>
    <col min="14264" max="14270" width="15" style="73" customWidth="1"/>
    <col min="14271" max="14272" width="0" style="73" hidden="1" customWidth="1"/>
    <col min="14273" max="14273" width="15" style="73" customWidth="1"/>
    <col min="14274" max="14281" width="0" style="73" hidden="1" customWidth="1"/>
    <col min="14282" max="14282" width="15" style="73" customWidth="1"/>
    <col min="14283" max="14284" width="0" style="73" hidden="1" customWidth="1"/>
    <col min="14285" max="14285" width="15" style="73" customWidth="1"/>
    <col min="14286" max="14287" width="0" style="73" hidden="1" customWidth="1"/>
    <col min="14288" max="14288" width="15" style="73" customWidth="1"/>
    <col min="14289" max="14289" width="0" style="73" hidden="1" customWidth="1"/>
    <col min="14290" max="14290" width="15" style="73" customWidth="1"/>
    <col min="14291" max="14291" width="0" style="73" hidden="1" customWidth="1"/>
    <col min="14292" max="14292" width="15" style="73" customWidth="1"/>
    <col min="14293" max="14293" width="0" style="73" hidden="1" customWidth="1"/>
    <col min="14294" max="14295" width="15" style="73" customWidth="1"/>
    <col min="14296" max="14296" width="0" style="73" hidden="1" customWidth="1"/>
    <col min="14297" max="14303" width="15" style="73" customWidth="1"/>
    <col min="14304" max="14307" width="0" style="73" hidden="1" customWidth="1"/>
    <col min="14308" max="14311" width="15" style="73" customWidth="1"/>
    <col min="14312" max="14313" width="0" style="73" hidden="1" customWidth="1"/>
    <col min="14314" max="14317" width="15" style="73" customWidth="1"/>
    <col min="14318" max="14319" width="14.28515625" style="73" customWidth="1"/>
    <col min="14320" max="14320" width="15.42578125" style="73" customWidth="1"/>
    <col min="14321" max="14321" width="0" style="73" hidden="1" customWidth="1"/>
    <col min="14322" max="14322" width="8.7109375" style="73" customWidth="1"/>
    <col min="14323" max="14323" width="15.42578125" style="73" customWidth="1"/>
    <col min="14324" max="14324" width="11.28515625" style="73" bestFit="1" customWidth="1"/>
    <col min="14325" max="14325" width="13.42578125" style="73" bestFit="1" customWidth="1"/>
    <col min="14326" max="14506" width="8.85546875" style="73"/>
    <col min="14507" max="14507" width="40.5703125" style="73" customWidth="1"/>
    <col min="14508" max="14508" width="14.7109375" style="73" customWidth="1"/>
    <col min="14509" max="14509" width="11.140625" style="73" customWidth="1"/>
    <col min="14510" max="14510" width="15.42578125" style="73" customWidth="1"/>
    <col min="14511" max="14511" width="13.7109375" style="73" customWidth="1"/>
    <col min="14512" max="14512" width="0" style="73" hidden="1" customWidth="1"/>
    <col min="14513" max="14513" width="17.140625" style="73" customWidth="1"/>
    <col min="14514" max="14514" width="0" style="73" hidden="1" customWidth="1"/>
    <col min="14515" max="14515" width="15" style="73" customWidth="1"/>
    <col min="14516" max="14516" width="15.7109375" style="73" customWidth="1"/>
    <col min="14517" max="14518" width="15" style="73" customWidth="1"/>
    <col min="14519" max="14519" width="0" style="73" hidden="1" customWidth="1"/>
    <col min="14520" max="14526" width="15" style="73" customWidth="1"/>
    <col min="14527" max="14528" width="0" style="73" hidden="1" customWidth="1"/>
    <col min="14529" max="14529" width="15" style="73" customWidth="1"/>
    <col min="14530" max="14537" width="0" style="73" hidden="1" customWidth="1"/>
    <col min="14538" max="14538" width="15" style="73" customWidth="1"/>
    <col min="14539" max="14540" width="0" style="73" hidden="1" customWidth="1"/>
    <col min="14541" max="14541" width="15" style="73" customWidth="1"/>
    <col min="14542" max="14543" width="0" style="73" hidden="1" customWidth="1"/>
    <col min="14544" max="14544" width="15" style="73" customWidth="1"/>
    <col min="14545" max="14545" width="0" style="73" hidden="1" customWidth="1"/>
    <col min="14546" max="14546" width="15" style="73" customWidth="1"/>
    <col min="14547" max="14547" width="0" style="73" hidden="1" customWidth="1"/>
    <col min="14548" max="14548" width="15" style="73" customWidth="1"/>
    <col min="14549" max="14549" width="0" style="73" hidden="1" customWidth="1"/>
    <col min="14550" max="14551" width="15" style="73" customWidth="1"/>
    <col min="14552" max="14552" width="0" style="73" hidden="1" customWidth="1"/>
    <col min="14553" max="14559" width="15" style="73" customWidth="1"/>
    <col min="14560" max="14563" width="0" style="73" hidden="1" customWidth="1"/>
    <col min="14564" max="14567" width="15" style="73" customWidth="1"/>
    <col min="14568" max="14569" width="0" style="73" hidden="1" customWidth="1"/>
    <col min="14570" max="14573" width="15" style="73" customWidth="1"/>
    <col min="14574" max="14575" width="14.28515625" style="73" customWidth="1"/>
    <col min="14576" max="14576" width="15.42578125" style="73" customWidth="1"/>
    <col min="14577" max="14577" width="0" style="73" hidden="1" customWidth="1"/>
    <col min="14578" max="14578" width="8.7109375" style="73" customWidth="1"/>
    <col min="14579" max="14579" width="15.42578125" style="73" customWidth="1"/>
    <col min="14580" max="14580" width="11.28515625" style="73" bestFit="1" customWidth="1"/>
    <col min="14581" max="14581" width="13.42578125" style="73" bestFit="1" customWidth="1"/>
    <col min="14582" max="14762" width="8.85546875" style="73"/>
    <col min="14763" max="14763" width="40.5703125" style="73" customWidth="1"/>
    <col min="14764" max="14764" width="14.7109375" style="73" customWidth="1"/>
    <col min="14765" max="14765" width="11.140625" style="73" customWidth="1"/>
    <col min="14766" max="14766" width="15.42578125" style="73" customWidth="1"/>
    <col min="14767" max="14767" width="13.7109375" style="73" customWidth="1"/>
    <col min="14768" max="14768" width="0" style="73" hidden="1" customWidth="1"/>
    <col min="14769" max="14769" width="17.140625" style="73" customWidth="1"/>
    <col min="14770" max="14770" width="0" style="73" hidden="1" customWidth="1"/>
    <col min="14771" max="14771" width="15" style="73" customWidth="1"/>
    <col min="14772" max="14772" width="15.7109375" style="73" customWidth="1"/>
    <col min="14773" max="14774" width="15" style="73" customWidth="1"/>
    <col min="14775" max="14775" width="0" style="73" hidden="1" customWidth="1"/>
    <col min="14776" max="14782" width="15" style="73" customWidth="1"/>
    <col min="14783" max="14784" width="0" style="73" hidden="1" customWidth="1"/>
    <col min="14785" max="14785" width="15" style="73" customWidth="1"/>
    <col min="14786" max="14793" width="0" style="73" hidden="1" customWidth="1"/>
    <col min="14794" max="14794" width="15" style="73" customWidth="1"/>
    <col min="14795" max="14796" width="0" style="73" hidden="1" customWidth="1"/>
    <col min="14797" max="14797" width="15" style="73" customWidth="1"/>
    <col min="14798" max="14799" width="0" style="73" hidden="1" customWidth="1"/>
    <col min="14800" max="14800" width="15" style="73" customWidth="1"/>
    <col min="14801" max="14801" width="0" style="73" hidden="1" customWidth="1"/>
    <col min="14802" max="14802" width="15" style="73" customWidth="1"/>
    <col min="14803" max="14803" width="0" style="73" hidden="1" customWidth="1"/>
    <col min="14804" max="14804" width="15" style="73" customWidth="1"/>
    <col min="14805" max="14805" width="0" style="73" hidden="1" customWidth="1"/>
    <col min="14806" max="14807" width="15" style="73" customWidth="1"/>
    <col min="14808" max="14808" width="0" style="73" hidden="1" customWidth="1"/>
    <col min="14809" max="14815" width="15" style="73" customWidth="1"/>
    <col min="14816" max="14819" width="0" style="73" hidden="1" customWidth="1"/>
    <col min="14820" max="14823" width="15" style="73" customWidth="1"/>
    <col min="14824" max="14825" width="0" style="73" hidden="1" customWidth="1"/>
    <col min="14826" max="14829" width="15" style="73" customWidth="1"/>
    <col min="14830" max="14831" width="14.28515625" style="73" customWidth="1"/>
    <col min="14832" max="14832" width="15.42578125" style="73" customWidth="1"/>
    <col min="14833" max="14833" width="0" style="73" hidden="1" customWidth="1"/>
    <col min="14834" max="14834" width="8.7109375" style="73" customWidth="1"/>
    <col min="14835" max="14835" width="15.42578125" style="73" customWidth="1"/>
    <col min="14836" max="14836" width="11.28515625" style="73" bestFit="1" customWidth="1"/>
    <col min="14837" max="14837" width="13.42578125" style="73" bestFit="1" customWidth="1"/>
    <col min="14838" max="15018" width="8.85546875" style="73"/>
    <col min="15019" max="15019" width="40.5703125" style="73" customWidth="1"/>
    <col min="15020" max="15020" width="14.7109375" style="73" customWidth="1"/>
    <col min="15021" max="15021" width="11.140625" style="73" customWidth="1"/>
    <col min="15022" max="15022" width="15.42578125" style="73" customWidth="1"/>
    <col min="15023" max="15023" width="13.7109375" style="73" customWidth="1"/>
    <col min="15024" max="15024" width="0" style="73" hidden="1" customWidth="1"/>
    <col min="15025" max="15025" width="17.140625" style="73" customWidth="1"/>
    <col min="15026" max="15026" width="0" style="73" hidden="1" customWidth="1"/>
    <col min="15027" max="15027" width="15" style="73" customWidth="1"/>
    <col min="15028" max="15028" width="15.7109375" style="73" customWidth="1"/>
    <col min="15029" max="15030" width="15" style="73" customWidth="1"/>
    <col min="15031" max="15031" width="0" style="73" hidden="1" customWidth="1"/>
    <col min="15032" max="15038" width="15" style="73" customWidth="1"/>
    <col min="15039" max="15040" width="0" style="73" hidden="1" customWidth="1"/>
    <col min="15041" max="15041" width="15" style="73" customWidth="1"/>
    <col min="15042" max="15049" width="0" style="73" hidden="1" customWidth="1"/>
    <col min="15050" max="15050" width="15" style="73" customWidth="1"/>
    <col min="15051" max="15052" width="0" style="73" hidden="1" customWidth="1"/>
    <col min="15053" max="15053" width="15" style="73" customWidth="1"/>
    <col min="15054" max="15055" width="0" style="73" hidden="1" customWidth="1"/>
    <col min="15056" max="15056" width="15" style="73" customWidth="1"/>
    <col min="15057" max="15057" width="0" style="73" hidden="1" customWidth="1"/>
    <col min="15058" max="15058" width="15" style="73" customWidth="1"/>
    <col min="15059" max="15059" width="0" style="73" hidden="1" customWidth="1"/>
    <col min="15060" max="15060" width="15" style="73" customWidth="1"/>
    <col min="15061" max="15061" width="0" style="73" hidden="1" customWidth="1"/>
    <col min="15062" max="15063" width="15" style="73" customWidth="1"/>
    <col min="15064" max="15064" width="0" style="73" hidden="1" customWidth="1"/>
    <col min="15065" max="15071" width="15" style="73" customWidth="1"/>
    <col min="15072" max="15075" width="0" style="73" hidden="1" customWidth="1"/>
    <col min="15076" max="15079" width="15" style="73" customWidth="1"/>
    <col min="15080" max="15081" width="0" style="73" hidden="1" customWidth="1"/>
    <col min="15082" max="15085" width="15" style="73" customWidth="1"/>
    <col min="15086" max="15087" width="14.28515625" style="73" customWidth="1"/>
    <col min="15088" max="15088" width="15.42578125" style="73" customWidth="1"/>
    <col min="15089" max="15089" width="0" style="73" hidden="1" customWidth="1"/>
    <col min="15090" max="15090" width="8.7109375" style="73" customWidth="1"/>
    <col min="15091" max="15091" width="15.42578125" style="73" customWidth="1"/>
    <col min="15092" max="15092" width="11.28515625" style="73" bestFit="1" customWidth="1"/>
    <col min="15093" max="15093" width="13.42578125" style="73" bestFit="1" customWidth="1"/>
    <col min="15094" max="15274" width="8.85546875" style="73"/>
    <col min="15275" max="15275" width="40.5703125" style="73" customWidth="1"/>
    <col min="15276" max="15276" width="14.7109375" style="73" customWidth="1"/>
    <col min="15277" max="15277" width="11.140625" style="73" customWidth="1"/>
    <col min="15278" max="15278" width="15.42578125" style="73" customWidth="1"/>
    <col min="15279" max="15279" width="13.7109375" style="73" customWidth="1"/>
    <col min="15280" max="15280" width="0" style="73" hidden="1" customWidth="1"/>
    <col min="15281" max="15281" width="17.140625" style="73" customWidth="1"/>
    <col min="15282" max="15282" width="0" style="73" hidden="1" customWidth="1"/>
    <col min="15283" max="15283" width="15" style="73" customWidth="1"/>
    <col min="15284" max="15284" width="15.7109375" style="73" customWidth="1"/>
    <col min="15285" max="15286" width="15" style="73" customWidth="1"/>
    <col min="15287" max="15287" width="0" style="73" hidden="1" customWidth="1"/>
    <col min="15288" max="15294" width="15" style="73" customWidth="1"/>
    <col min="15295" max="15296" width="0" style="73" hidden="1" customWidth="1"/>
    <col min="15297" max="15297" width="15" style="73" customWidth="1"/>
    <col min="15298" max="15305" width="0" style="73" hidden="1" customWidth="1"/>
    <col min="15306" max="15306" width="15" style="73" customWidth="1"/>
    <col min="15307" max="15308" width="0" style="73" hidden="1" customWidth="1"/>
    <col min="15309" max="15309" width="15" style="73" customWidth="1"/>
    <col min="15310" max="15311" width="0" style="73" hidden="1" customWidth="1"/>
    <col min="15312" max="15312" width="15" style="73" customWidth="1"/>
    <col min="15313" max="15313" width="0" style="73" hidden="1" customWidth="1"/>
    <col min="15314" max="15314" width="15" style="73" customWidth="1"/>
    <col min="15315" max="15315" width="0" style="73" hidden="1" customWidth="1"/>
    <col min="15316" max="15316" width="15" style="73" customWidth="1"/>
    <col min="15317" max="15317" width="0" style="73" hidden="1" customWidth="1"/>
    <col min="15318" max="15319" width="15" style="73" customWidth="1"/>
    <col min="15320" max="15320" width="0" style="73" hidden="1" customWidth="1"/>
    <col min="15321" max="15327" width="15" style="73" customWidth="1"/>
    <col min="15328" max="15331" width="0" style="73" hidden="1" customWidth="1"/>
    <col min="15332" max="15335" width="15" style="73" customWidth="1"/>
    <col min="15336" max="15337" width="0" style="73" hidden="1" customWidth="1"/>
    <col min="15338" max="15341" width="15" style="73" customWidth="1"/>
    <col min="15342" max="15343" width="14.28515625" style="73" customWidth="1"/>
    <col min="15344" max="15344" width="15.42578125" style="73" customWidth="1"/>
    <col min="15345" max="15345" width="0" style="73" hidden="1" customWidth="1"/>
    <col min="15346" max="15346" width="8.7109375" style="73" customWidth="1"/>
    <col min="15347" max="15347" width="15.42578125" style="73" customWidth="1"/>
    <col min="15348" max="15348" width="11.28515625" style="73" bestFit="1" customWidth="1"/>
    <col min="15349" max="15349" width="13.42578125" style="73" bestFit="1" customWidth="1"/>
    <col min="15350" max="15530" width="8.85546875" style="73"/>
    <col min="15531" max="15531" width="40.5703125" style="73" customWidth="1"/>
    <col min="15532" max="15532" width="14.7109375" style="73" customWidth="1"/>
    <col min="15533" max="15533" width="11.140625" style="73" customWidth="1"/>
    <col min="15534" max="15534" width="15.42578125" style="73" customWidth="1"/>
    <col min="15535" max="15535" width="13.7109375" style="73" customWidth="1"/>
    <col min="15536" max="15536" width="0" style="73" hidden="1" customWidth="1"/>
    <col min="15537" max="15537" width="17.140625" style="73" customWidth="1"/>
    <col min="15538" max="15538" width="0" style="73" hidden="1" customWidth="1"/>
    <col min="15539" max="15539" width="15" style="73" customWidth="1"/>
    <col min="15540" max="15540" width="15.7109375" style="73" customWidth="1"/>
    <col min="15541" max="15542" width="15" style="73" customWidth="1"/>
    <col min="15543" max="15543" width="0" style="73" hidden="1" customWidth="1"/>
    <col min="15544" max="15550" width="15" style="73" customWidth="1"/>
    <col min="15551" max="15552" width="0" style="73" hidden="1" customWidth="1"/>
    <col min="15553" max="15553" width="15" style="73" customWidth="1"/>
    <col min="15554" max="15561" width="0" style="73" hidden="1" customWidth="1"/>
    <col min="15562" max="15562" width="15" style="73" customWidth="1"/>
    <col min="15563" max="15564" width="0" style="73" hidden="1" customWidth="1"/>
    <col min="15565" max="15565" width="15" style="73" customWidth="1"/>
    <col min="15566" max="15567" width="0" style="73" hidden="1" customWidth="1"/>
    <col min="15568" max="15568" width="15" style="73" customWidth="1"/>
    <col min="15569" max="15569" width="0" style="73" hidden="1" customWidth="1"/>
    <col min="15570" max="15570" width="15" style="73" customWidth="1"/>
    <col min="15571" max="15571" width="0" style="73" hidden="1" customWidth="1"/>
    <col min="15572" max="15572" width="15" style="73" customWidth="1"/>
    <col min="15573" max="15573" width="0" style="73" hidden="1" customWidth="1"/>
    <col min="15574" max="15575" width="15" style="73" customWidth="1"/>
    <col min="15576" max="15576" width="0" style="73" hidden="1" customWidth="1"/>
    <col min="15577" max="15583" width="15" style="73" customWidth="1"/>
    <col min="15584" max="15587" width="0" style="73" hidden="1" customWidth="1"/>
    <col min="15588" max="15591" width="15" style="73" customWidth="1"/>
    <col min="15592" max="15593" width="0" style="73" hidden="1" customWidth="1"/>
    <col min="15594" max="15597" width="15" style="73" customWidth="1"/>
    <col min="15598" max="15599" width="14.28515625" style="73" customWidth="1"/>
    <col min="15600" max="15600" width="15.42578125" style="73" customWidth="1"/>
    <col min="15601" max="15601" width="0" style="73" hidden="1" customWidth="1"/>
    <col min="15602" max="15602" width="8.7109375" style="73" customWidth="1"/>
    <col min="15603" max="15603" width="15.42578125" style="73" customWidth="1"/>
    <col min="15604" max="15604" width="11.28515625" style="73" bestFit="1" customWidth="1"/>
    <col min="15605" max="15605" width="13.42578125" style="73" bestFit="1" customWidth="1"/>
    <col min="15606" max="15786" width="8.85546875" style="73"/>
    <col min="15787" max="15787" width="40.5703125" style="73" customWidth="1"/>
    <col min="15788" max="15788" width="14.7109375" style="73" customWidth="1"/>
    <col min="15789" max="15789" width="11.140625" style="73" customWidth="1"/>
    <col min="15790" max="15790" width="15.42578125" style="73" customWidth="1"/>
    <col min="15791" max="15791" width="13.7109375" style="73" customWidth="1"/>
    <col min="15792" max="15792" width="0" style="73" hidden="1" customWidth="1"/>
    <col min="15793" max="15793" width="17.140625" style="73" customWidth="1"/>
    <col min="15794" max="15794" width="0" style="73" hidden="1" customWidth="1"/>
    <col min="15795" max="15795" width="15" style="73" customWidth="1"/>
    <col min="15796" max="15796" width="15.7109375" style="73" customWidth="1"/>
    <col min="15797" max="15798" width="15" style="73" customWidth="1"/>
    <col min="15799" max="15799" width="0" style="73" hidden="1" customWidth="1"/>
    <col min="15800" max="15806" width="15" style="73" customWidth="1"/>
    <col min="15807" max="15808" width="0" style="73" hidden="1" customWidth="1"/>
    <col min="15809" max="15809" width="15" style="73" customWidth="1"/>
    <col min="15810" max="15817" width="0" style="73" hidden="1" customWidth="1"/>
    <col min="15818" max="15818" width="15" style="73" customWidth="1"/>
    <col min="15819" max="15820" width="0" style="73" hidden="1" customWidth="1"/>
    <col min="15821" max="15821" width="15" style="73" customWidth="1"/>
    <col min="15822" max="15823" width="0" style="73" hidden="1" customWidth="1"/>
    <col min="15824" max="15824" width="15" style="73" customWidth="1"/>
    <col min="15825" max="15825" width="0" style="73" hidden="1" customWidth="1"/>
    <col min="15826" max="15826" width="15" style="73" customWidth="1"/>
    <col min="15827" max="15827" width="0" style="73" hidden="1" customWidth="1"/>
    <col min="15828" max="15828" width="15" style="73" customWidth="1"/>
    <col min="15829" max="15829" width="0" style="73" hidden="1" customWidth="1"/>
    <col min="15830" max="15831" width="15" style="73" customWidth="1"/>
    <col min="15832" max="15832" width="0" style="73" hidden="1" customWidth="1"/>
    <col min="15833" max="15839" width="15" style="73" customWidth="1"/>
    <col min="15840" max="15843" width="0" style="73" hidden="1" customWidth="1"/>
    <col min="15844" max="15847" width="15" style="73" customWidth="1"/>
    <col min="15848" max="15849" width="0" style="73" hidden="1" customWidth="1"/>
    <col min="15850" max="15853" width="15" style="73" customWidth="1"/>
    <col min="15854" max="15855" width="14.28515625" style="73" customWidth="1"/>
    <col min="15856" max="15856" width="15.42578125" style="73" customWidth="1"/>
    <col min="15857" max="15857" width="0" style="73" hidden="1" customWidth="1"/>
    <col min="15858" max="15858" width="8.7109375" style="73" customWidth="1"/>
    <col min="15859" max="15859" width="15.42578125" style="73" customWidth="1"/>
    <col min="15860" max="15860" width="11.28515625" style="73" bestFit="1" customWidth="1"/>
    <col min="15861" max="15861" width="13.42578125" style="73" bestFit="1" customWidth="1"/>
    <col min="15862" max="16042" width="8.85546875" style="73"/>
    <col min="16043" max="16043" width="40.5703125" style="73" customWidth="1"/>
    <col min="16044" max="16044" width="14.7109375" style="73" customWidth="1"/>
    <col min="16045" max="16045" width="11.140625" style="73" customWidth="1"/>
    <col min="16046" max="16046" width="15.42578125" style="73" customWidth="1"/>
    <col min="16047" max="16047" width="13.7109375" style="73" customWidth="1"/>
    <col min="16048" max="16048" width="0" style="73" hidden="1" customWidth="1"/>
    <col min="16049" max="16049" width="17.140625" style="73" customWidth="1"/>
    <col min="16050" max="16050" width="0" style="73" hidden="1" customWidth="1"/>
    <col min="16051" max="16051" width="15" style="73" customWidth="1"/>
    <col min="16052" max="16052" width="15.7109375" style="73" customWidth="1"/>
    <col min="16053" max="16054" width="15" style="73" customWidth="1"/>
    <col min="16055" max="16055" width="0" style="73" hidden="1" customWidth="1"/>
    <col min="16056" max="16062" width="15" style="73" customWidth="1"/>
    <col min="16063" max="16064" width="0" style="73" hidden="1" customWidth="1"/>
    <col min="16065" max="16065" width="15" style="73" customWidth="1"/>
    <col min="16066" max="16073" width="0" style="73" hidden="1" customWidth="1"/>
    <col min="16074" max="16074" width="15" style="73" customWidth="1"/>
    <col min="16075" max="16076" width="0" style="73" hidden="1" customWidth="1"/>
    <col min="16077" max="16077" width="15" style="73" customWidth="1"/>
    <col min="16078" max="16079" width="0" style="73" hidden="1" customWidth="1"/>
    <col min="16080" max="16080" width="15" style="73" customWidth="1"/>
    <col min="16081" max="16081" width="0" style="73" hidden="1" customWidth="1"/>
    <col min="16082" max="16082" width="15" style="73" customWidth="1"/>
    <col min="16083" max="16083" width="0" style="73" hidden="1" customWidth="1"/>
    <col min="16084" max="16084" width="15" style="73" customWidth="1"/>
    <col min="16085" max="16085" width="0" style="73" hidden="1" customWidth="1"/>
    <col min="16086" max="16087" width="15" style="73" customWidth="1"/>
    <col min="16088" max="16088" width="0" style="73" hidden="1" customWidth="1"/>
    <col min="16089" max="16095" width="15" style="73" customWidth="1"/>
    <col min="16096" max="16099" width="0" style="73" hidden="1" customWidth="1"/>
    <col min="16100" max="16103" width="15" style="73" customWidth="1"/>
    <col min="16104" max="16105" width="0" style="73" hidden="1" customWidth="1"/>
    <col min="16106" max="16109" width="15" style="73" customWidth="1"/>
    <col min="16110" max="16111" width="14.28515625" style="73" customWidth="1"/>
    <col min="16112" max="16112" width="15.42578125" style="73" customWidth="1"/>
    <col min="16113" max="16113" width="0" style="73" hidden="1" customWidth="1"/>
    <col min="16114" max="16114" width="8.7109375" style="73" customWidth="1"/>
    <col min="16115" max="16115" width="15.42578125" style="73" customWidth="1"/>
    <col min="16116" max="16116" width="11.28515625" style="73" bestFit="1" customWidth="1"/>
    <col min="16117" max="16117" width="13.42578125" style="73" bestFit="1" customWidth="1"/>
    <col min="16118" max="16384" width="8.85546875" style="73"/>
  </cols>
  <sheetData>
    <row r="1" spans="1:12" ht="15.75" x14ac:dyDescent="0.25">
      <c r="A1" s="146" t="s">
        <v>52</v>
      </c>
      <c r="B1" s="145"/>
      <c r="C1" s="145"/>
      <c r="D1" s="145"/>
      <c r="E1" s="145"/>
      <c r="F1" s="144"/>
    </row>
    <row r="2" spans="1:12" ht="16.5" thickBot="1" x14ac:dyDescent="0.3">
      <c r="A2" s="143" t="s">
        <v>53</v>
      </c>
      <c r="B2" s="142"/>
      <c r="C2" s="142"/>
      <c r="D2" s="142"/>
      <c r="E2" s="142"/>
      <c r="F2" s="141"/>
      <c r="J2" s="73" t="s">
        <v>164</v>
      </c>
    </row>
    <row r="3" spans="1:12" ht="15.75" x14ac:dyDescent="0.25">
      <c r="A3" s="143" t="s">
        <v>165</v>
      </c>
      <c r="B3" s="142"/>
      <c r="C3" s="142"/>
      <c r="D3" s="142"/>
      <c r="E3" s="142"/>
      <c r="F3" s="141"/>
      <c r="J3" s="140"/>
      <c r="K3" s="139"/>
      <c r="L3" s="138"/>
    </row>
    <row r="4" spans="1:12" x14ac:dyDescent="0.2">
      <c r="A4" s="137"/>
      <c r="F4" s="136"/>
      <c r="J4" s="128"/>
      <c r="L4" s="127"/>
    </row>
    <row r="5" spans="1:12" ht="15.75" customHeight="1" x14ac:dyDescent="0.25">
      <c r="A5" s="209" t="s">
        <v>166</v>
      </c>
      <c r="B5" s="215"/>
      <c r="C5" s="216"/>
      <c r="D5" s="217"/>
      <c r="E5" s="134"/>
      <c r="F5" s="135"/>
      <c r="J5" s="133">
        <f t="shared" ref="J5:K7" si="0">D5</f>
        <v>0</v>
      </c>
      <c r="K5" s="148">
        <f t="shared" si="0"/>
        <v>0</v>
      </c>
      <c r="L5" s="149"/>
    </row>
    <row r="6" spans="1:12" ht="15.75" customHeight="1" x14ac:dyDescent="0.25">
      <c r="A6" s="210" t="s">
        <v>56</v>
      </c>
      <c r="B6" s="214"/>
      <c r="C6" s="213"/>
      <c r="D6" s="212" t="s">
        <v>167</v>
      </c>
      <c r="E6" s="134"/>
      <c r="F6" s="132"/>
      <c r="J6" s="133" t="str">
        <f t="shared" si="0"/>
        <v>PROGRAM:</v>
      </c>
      <c r="K6" s="148">
        <f t="shared" si="0"/>
        <v>0</v>
      </c>
      <c r="L6" s="149"/>
    </row>
    <row r="7" spans="1:12" ht="15.75" x14ac:dyDescent="0.25">
      <c r="A7" s="211" t="s">
        <v>168</v>
      </c>
      <c r="B7" s="218"/>
      <c r="C7" s="78"/>
      <c r="D7" s="212" t="s">
        <v>169</v>
      </c>
      <c r="E7" s="226" t="str">
        <f>'IIB1-Personel Cost Flow'!R9</f>
        <v xml:space="preserve">Case Aid </v>
      </c>
      <c r="F7" s="132"/>
      <c r="J7" s="133" t="str">
        <f t="shared" si="0"/>
        <v>SERVICE:</v>
      </c>
      <c r="K7" s="148" t="str">
        <f t="shared" si="0"/>
        <v xml:space="preserve">Case Aid </v>
      </c>
      <c r="L7" s="149"/>
    </row>
    <row r="8" spans="1:12" ht="18" customHeight="1" x14ac:dyDescent="0.25">
      <c r="A8" s="211" t="s">
        <v>169</v>
      </c>
      <c r="B8" s="131"/>
      <c r="C8" s="78"/>
      <c r="D8" s="73"/>
      <c r="E8" s="73"/>
      <c r="F8" s="73"/>
      <c r="J8" s="128"/>
      <c r="L8" s="127"/>
    </row>
    <row r="9" spans="1:12" ht="12.6" customHeight="1" x14ac:dyDescent="0.25">
      <c r="A9" s="131"/>
      <c r="B9" s="130"/>
      <c r="C9" s="78"/>
      <c r="D9" s="129" t="s">
        <v>170</v>
      </c>
      <c r="E9" s="129" t="s">
        <v>171</v>
      </c>
      <c r="F9" s="129" t="s">
        <v>172</v>
      </c>
      <c r="J9" s="128"/>
      <c r="L9" s="127"/>
    </row>
    <row r="10" spans="1:12" s="123" customFormat="1" ht="79.5" thickBot="1" x14ac:dyDescent="0.3">
      <c r="A10" s="328" t="s">
        <v>173</v>
      </c>
      <c r="B10" s="329"/>
      <c r="C10" s="329"/>
      <c r="D10" s="329"/>
      <c r="E10" s="329"/>
      <c r="F10" s="330"/>
      <c r="J10" s="126" t="s">
        <v>174</v>
      </c>
      <c r="K10" s="125" t="s">
        <v>175</v>
      </c>
      <c r="L10" s="124" t="s">
        <v>176</v>
      </c>
    </row>
    <row r="11" spans="1:12" s="83" customFormat="1" ht="45" x14ac:dyDescent="0.2">
      <c r="A11" s="122" t="s">
        <v>90</v>
      </c>
      <c r="B11" s="121" t="s">
        <v>177</v>
      </c>
      <c r="C11" s="208" t="s">
        <v>178</v>
      </c>
      <c r="D11" s="121" t="s">
        <v>179</v>
      </c>
      <c r="E11" s="121" t="s">
        <v>180</v>
      </c>
      <c r="F11" s="120" t="s">
        <v>181</v>
      </c>
      <c r="J11" s="118"/>
      <c r="K11" s="119"/>
      <c r="L11" s="219">
        <f>'11B2-Supporting Budget'!G9</f>
        <v>1</v>
      </c>
    </row>
    <row r="12" spans="1:12" s="83" customFormat="1" x14ac:dyDescent="0.2">
      <c r="A12" s="88" t="s">
        <v>96</v>
      </c>
      <c r="B12" s="114" t="e">
        <f t="shared" ref="B12:B25" si="1">+J11/J$34</f>
        <v>#DIV/0!</v>
      </c>
      <c r="C12" s="115">
        <v>0</v>
      </c>
      <c r="D12" s="114" t="e">
        <f t="shared" ref="D12:D25" si="2">+K11/K$34</f>
        <v>#DIV/0!</v>
      </c>
      <c r="E12" s="113" t="e">
        <f t="shared" ref="E12:E31" si="3">+L12/$M$33</f>
        <v>#DIV/0!</v>
      </c>
      <c r="F12" s="112">
        <f t="shared" ref="F12:F32" si="4">IFERROR(((E12-D12)/D12),0)</f>
        <v>0</v>
      </c>
      <c r="J12" s="118"/>
      <c r="K12" s="119"/>
      <c r="L12" s="219">
        <f>'11B2-Supporting Budget'!G10</f>
        <v>0</v>
      </c>
    </row>
    <row r="13" spans="1:12" s="83" customFormat="1" x14ac:dyDescent="0.2">
      <c r="A13" s="88" t="s">
        <v>182</v>
      </c>
      <c r="B13" s="114" t="e">
        <f t="shared" si="1"/>
        <v>#DIV/0!</v>
      </c>
      <c r="C13" s="115">
        <v>0</v>
      </c>
      <c r="D13" s="114" t="e">
        <f t="shared" si="2"/>
        <v>#DIV/0!</v>
      </c>
      <c r="E13" s="113" t="e">
        <f t="shared" si="3"/>
        <v>#DIV/0!</v>
      </c>
      <c r="F13" s="112">
        <f t="shared" si="4"/>
        <v>0</v>
      </c>
      <c r="J13" s="118"/>
      <c r="K13" s="119"/>
      <c r="L13" s="219">
        <f>'11B2-Supporting Budget'!G11</f>
        <v>0</v>
      </c>
    </row>
    <row r="14" spans="1:12" s="83" customFormat="1" x14ac:dyDescent="0.2">
      <c r="A14" s="88" t="s">
        <v>183</v>
      </c>
      <c r="B14" s="114" t="e">
        <f t="shared" si="1"/>
        <v>#DIV/0!</v>
      </c>
      <c r="C14" s="115">
        <v>0</v>
      </c>
      <c r="D14" s="114" t="e">
        <f t="shared" si="2"/>
        <v>#DIV/0!</v>
      </c>
      <c r="E14" s="113" t="e">
        <f t="shared" si="3"/>
        <v>#DIV/0!</v>
      </c>
      <c r="F14" s="112">
        <f t="shared" si="4"/>
        <v>0</v>
      </c>
      <c r="J14" s="118"/>
      <c r="K14" s="119"/>
      <c r="L14" s="219">
        <f>'11B2-Supporting Budget'!G12</f>
        <v>0</v>
      </c>
    </row>
    <row r="15" spans="1:12" s="83" customFormat="1" x14ac:dyDescent="0.2">
      <c r="A15" s="88" t="s">
        <v>99</v>
      </c>
      <c r="B15" s="114" t="e">
        <f t="shared" si="1"/>
        <v>#DIV/0!</v>
      </c>
      <c r="C15" s="115">
        <v>0</v>
      </c>
      <c r="D15" s="114" t="e">
        <f t="shared" si="2"/>
        <v>#DIV/0!</v>
      </c>
      <c r="E15" s="113" t="e">
        <f t="shared" si="3"/>
        <v>#DIV/0!</v>
      </c>
      <c r="F15" s="112">
        <f t="shared" si="4"/>
        <v>0</v>
      </c>
      <c r="J15" s="118"/>
      <c r="K15" s="119"/>
      <c r="L15" s="219">
        <f>'11B2-Supporting Budget'!G13</f>
        <v>0</v>
      </c>
    </row>
    <row r="16" spans="1:12" s="83" customFormat="1" x14ac:dyDescent="0.2">
      <c r="A16" s="88" t="s">
        <v>100</v>
      </c>
      <c r="B16" s="114" t="e">
        <f t="shared" si="1"/>
        <v>#DIV/0!</v>
      </c>
      <c r="C16" s="115">
        <v>0</v>
      </c>
      <c r="D16" s="114" t="e">
        <f t="shared" si="2"/>
        <v>#DIV/0!</v>
      </c>
      <c r="E16" s="113" t="e">
        <f t="shared" si="3"/>
        <v>#DIV/0!</v>
      </c>
      <c r="F16" s="112">
        <f t="shared" si="4"/>
        <v>0</v>
      </c>
      <c r="J16" s="118"/>
      <c r="K16" s="119"/>
      <c r="L16" s="219">
        <f>'11B2-Supporting Budget'!G14</f>
        <v>0</v>
      </c>
    </row>
    <row r="17" spans="1:12" s="83" customFormat="1" x14ac:dyDescent="0.2">
      <c r="A17" s="88" t="s">
        <v>101</v>
      </c>
      <c r="B17" s="114" t="e">
        <f t="shared" si="1"/>
        <v>#DIV/0!</v>
      </c>
      <c r="C17" s="115">
        <v>0</v>
      </c>
      <c r="D17" s="114" t="e">
        <f t="shared" si="2"/>
        <v>#DIV/0!</v>
      </c>
      <c r="E17" s="113" t="e">
        <f t="shared" si="3"/>
        <v>#DIV/0!</v>
      </c>
      <c r="F17" s="112">
        <f t="shared" si="4"/>
        <v>0</v>
      </c>
      <c r="J17" s="118"/>
      <c r="K17" s="119"/>
      <c r="L17" s="219">
        <f>'11B2-Supporting Budget'!G15</f>
        <v>0</v>
      </c>
    </row>
    <row r="18" spans="1:12" s="83" customFormat="1" x14ac:dyDescent="0.2">
      <c r="A18" s="88" t="s">
        <v>102</v>
      </c>
      <c r="B18" s="114" t="e">
        <f t="shared" si="1"/>
        <v>#DIV/0!</v>
      </c>
      <c r="C18" s="115">
        <v>0</v>
      </c>
      <c r="D18" s="114" t="e">
        <f t="shared" si="2"/>
        <v>#DIV/0!</v>
      </c>
      <c r="E18" s="113" t="e">
        <f t="shared" si="3"/>
        <v>#DIV/0!</v>
      </c>
      <c r="F18" s="112">
        <f t="shared" si="4"/>
        <v>0</v>
      </c>
      <c r="J18" s="118"/>
      <c r="K18" s="119"/>
      <c r="L18" s="219">
        <f>'11B2-Supporting Budget'!G16</f>
        <v>0</v>
      </c>
    </row>
    <row r="19" spans="1:12" s="83" customFormat="1" x14ac:dyDescent="0.2">
      <c r="A19" s="88" t="s">
        <v>103</v>
      </c>
      <c r="B19" s="114" t="e">
        <f t="shared" si="1"/>
        <v>#DIV/0!</v>
      </c>
      <c r="C19" s="115">
        <v>0</v>
      </c>
      <c r="D19" s="114" t="e">
        <f t="shared" si="2"/>
        <v>#DIV/0!</v>
      </c>
      <c r="E19" s="113" t="e">
        <f t="shared" si="3"/>
        <v>#DIV/0!</v>
      </c>
      <c r="F19" s="112">
        <f t="shared" si="4"/>
        <v>0</v>
      </c>
      <c r="J19" s="118"/>
      <c r="K19" s="119"/>
      <c r="L19" s="219">
        <f>'11B2-Supporting Budget'!G17</f>
        <v>0</v>
      </c>
    </row>
    <row r="20" spans="1:12" s="83" customFormat="1" x14ac:dyDescent="0.2">
      <c r="A20" s="88" t="s">
        <v>104</v>
      </c>
      <c r="B20" s="114" t="e">
        <f t="shared" si="1"/>
        <v>#DIV/0!</v>
      </c>
      <c r="C20" s="115">
        <v>0</v>
      </c>
      <c r="D20" s="114" t="e">
        <f t="shared" si="2"/>
        <v>#DIV/0!</v>
      </c>
      <c r="E20" s="113" t="e">
        <f t="shared" si="3"/>
        <v>#DIV/0!</v>
      </c>
      <c r="F20" s="112">
        <f t="shared" si="4"/>
        <v>0</v>
      </c>
      <c r="J20" s="118"/>
      <c r="K20" s="119"/>
      <c r="L20" s="219">
        <f>'11B2-Supporting Budget'!G18</f>
        <v>0</v>
      </c>
    </row>
    <row r="21" spans="1:12" s="83" customFormat="1" x14ac:dyDescent="0.2">
      <c r="A21" s="88" t="s">
        <v>184</v>
      </c>
      <c r="B21" s="114" t="e">
        <f t="shared" si="1"/>
        <v>#DIV/0!</v>
      </c>
      <c r="C21" s="115">
        <v>0</v>
      </c>
      <c r="D21" s="114" t="e">
        <f t="shared" si="2"/>
        <v>#DIV/0!</v>
      </c>
      <c r="E21" s="113" t="e">
        <f t="shared" si="3"/>
        <v>#DIV/0!</v>
      </c>
      <c r="F21" s="112">
        <f t="shared" si="4"/>
        <v>0</v>
      </c>
      <c r="J21" s="118"/>
      <c r="K21" s="119"/>
      <c r="L21" s="219">
        <f>'11B2-Supporting Budget'!G19</f>
        <v>0</v>
      </c>
    </row>
    <row r="22" spans="1:12" s="83" customFormat="1" x14ac:dyDescent="0.2">
      <c r="A22" s="88" t="s">
        <v>106</v>
      </c>
      <c r="B22" s="114" t="e">
        <f t="shared" si="1"/>
        <v>#DIV/0!</v>
      </c>
      <c r="C22" s="115">
        <v>0</v>
      </c>
      <c r="D22" s="114" t="e">
        <f t="shared" si="2"/>
        <v>#DIV/0!</v>
      </c>
      <c r="E22" s="113" t="e">
        <f t="shared" si="3"/>
        <v>#DIV/0!</v>
      </c>
      <c r="F22" s="112">
        <f t="shared" si="4"/>
        <v>0</v>
      </c>
      <c r="J22" s="118"/>
      <c r="K22" s="119"/>
      <c r="L22" s="219">
        <f>'11B2-Supporting Budget'!G20</f>
        <v>0</v>
      </c>
    </row>
    <row r="23" spans="1:12" s="83" customFormat="1" x14ac:dyDescent="0.2">
      <c r="A23" s="88" t="s">
        <v>185</v>
      </c>
      <c r="B23" s="114" t="e">
        <f t="shared" si="1"/>
        <v>#DIV/0!</v>
      </c>
      <c r="C23" s="115">
        <v>0</v>
      </c>
      <c r="D23" s="114" t="e">
        <f t="shared" si="2"/>
        <v>#DIV/0!</v>
      </c>
      <c r="E23" s="113" t="e">
        <f t="shared" si="3"/>
        <v>#DIV/0!</v>
      </c>
      <c r="F23" s="112">
        <f t="shared" si="4"/>
        <v>0</v>
      </c>
      <c r="J23" s="118"/>
      <c r="K23" s="119"/>
      <c r="L23" s="219">
        <f>'11B2-Supporting Budget'!G21</f>
        <v>0</v>
      </c>
    </row>
    <row r="24" spans="1:12" s="83" customFormat="1" x14ac:dyDescent="0.2">
      <c r="A24" s="88" t="s">
        <v>108</v>
      </c>
      <c r="B24" s="114" t="e">
        <f t="shared" si="1"/>
        <v>#DIV/0!</v>
      </c>
      <c r="C24" s="115">
        <v>0</v>
      </c>
      <c r="D24" s="114" t="e">
        <f t="shared" si="2"/>
        <v>#DIV/0!</v>
      </c>
      <c r="E24" s="113" t="e">
        <f t="shared" si="3"/>
        <v>#DIV/0!</v>
      </c>
      <c r="F24" s="112">
        <f t="shared" si="4"/>
        <v>0</v>
      </c>
      <c r="J24" s="118"/>
      <c r="K24" s="119"/>
      <c r="L24" s="219">
        <f>'11B2-Supporting Budget'!G22</f>
        <v>0</v>
      </c>
    </row>
    <row r="25" spans="1:12" s="83" customFormat="1" x14ac:dyDescent="0.2">
      <c r="A25" s="88" t="s">
        <v>109</v>
      </c>
      <c r="B25" s="114" t="e">
        <f t="shared" si="1"/>
        <v>#DIV/0!</v>
      </c>
      <c r="C25" s="115">
        <v>0</v>
      </c>
      <c r="D25" s="114" t="e">
        <f t="shared" si="2"/>
        <v>#DIV/0!</v>
      </c>
      <c r="E25" s="113" t="e">
        <f t="shared" si="3"/>
        <v>#DIV/0!</v>
      </c>
      <c r="F25" s="112">
        <f t="shared" si="4"/>
        <v>0</v>
      </c>
      <c r="J25" s="118"/>
      <c r="K25" s="119"/>
      <c r="L25" s="219">
        <f>'11B2-Supporting Budget'!G23</f>
        <v>0</v>
      </c>
    </row>
    <row r="26" spans="1:12" s="83" customFormat="1" x14ac:dyDescent="0.2">
      <c r="A26" s="88" t="str">
        <f>'11B2-Supporting Budget'!A23</f>
        <v>Sub-contractors  ($15,000)</v>
      </c>
      <c r="B26" s="114" t="e">
        <f t="shared" ref="B26:B27" si="5">+J25/J$34</f>
        <v>#DIV/0!</v>
      </c>
      <c r="C26" s="115">
        <v>0</v>
      </c>
      <c r="D26" s="114" t="e">
        <f t="shared" ref="D26:D27" si="6">+K25/K$34</f>
        <v>#DIV/0!</v>
      </c>
      <c r="E26" s="113" t="e">
        <f t="shared" ref="E26:E27" si="7">+L26/$M$33</f>
        <v>#DIV/0!</v>
      </c>
      <c r="F26" s="112">
        <f t="shared" ref="F26:F27" si="8">IFERROR(((E26-D26)/D26),0)</f>
        <v>0</v>
      </c>
      <c r="J26" s="118"/>
      <c r="K26" s="119"/>
      <c r="L26" s="219">
        <f>'11B2-Supporting Budget'!G24</f>
        <v>0</v>
      </c>
    </row>
    <row r="27" spans="1:12" s="83" customFormat="1" x14ac:dyDescent="0.2">
      <c r="A27" s="88" t="str">
        <f>'11B2-Supporting Budget'!A24</f>
        <v>Sub-contractors  ($75,000)</v>
      </c>
      <c r="B27" s="114" t="e">
        <f t="shared" si="5"/>
        <v>#DIV/0!</v>
      </c>
      <c r="C27" s="115">
        <v>0</v>
      </c>
      <c r="D27" s="114" t="e">
        <f t="shared" si="6"/>
        <v>#DIV/0!</v>
      </c>
      <c r="E27" s="113" t="e">
        <f t="shared" si="7"/>
        <v>#DIV/0!</v>
      </c>
      <c r="F27" s="112">
        <f t="shared" si="8"/>
        <v>0</v>
      </c>
      <c r="J27" s="118"/>
      <c r="K27" s="119"/>
      <c r="L27" s="219">
        <f>'11B2-Supporting Budget'!G25</f>
        <v>0</v>
      </c>
    </row>
    <row r="28" spans="1:12" s="83" customFormat="1" x14ac:dyDescent="0.2">
      <c r="A28" s="88" t="s">
        <v>112</v>
      </c>
      <c r="B28" s="114" t="e">
        <f>+J25/J$34</f>
        <v>#DIV/0!</v>
      </c>
      <c r="C28" s="115">
        <v>0</v>
      </c>
      <c r="D28" s="114" t="e">
        <f>+K25/K$34</f>
        <v>#DIV/0!</v>
      </c>
      <c r="E28" s="113" t="e">
        <f t="shared" si="3"/>
        <v>#DIV/0!</v>
      </c>
      <c r="F28" s="112">
        <f t="shared" si="4"/>
        <v>0</v>
      </c>
      <c r="J28" s="118"/>
      <c r="K28" s="119"/>
      <c r="L28" s="219">
        <f>'11B2-Supporting Budget'!G26</f>
        <v>0</v>
      </c>
    </row>
    <row r="29" spans="1:12" s="83" customFormat="1" x14ac:dyDescent="0.2">
      <c r="A29" s="88" t="s">
        <v>113</v>
      </c>
      <c r="B29" s="114" t="e">
        <f>+J28/J$34</f>
        <v>#DIV/0!</v>
      </c>
      <c r="C29" s="115">
        <v>0</v>
      </c>
      <c r="D29" s="114" t="e">
        <f>+K28/K$34</f>
        <v>#DIV/0!</v>
      </c>
      <c r="E29" s="113" t="e">
        <f t="shared" si="3"/>
        <v>#DIV/0!</v>
      </c>
      <c r="F29" s="112">
        <f t="shared" si="4"/>
        <v>0</v>
      </c>
      <c r="J29" s="118"/>
      <c r="K29" s="119"/>
      <c r="L29" s="219">
        <f>'11B2-Supporting Budget'!G27</f>
        <v>0</v>
      </c>
    </row>
    <row r="30" spans="1:12" s="83" customFormat="1" x14ac:dyDescent="0.2">
      <c r="A30" s="88" t="s">
        <v>114</v>
      </c>
      <c r="B30" s="114" t="e">
        <f>+J29/J$34</f>
        <v>#DIV/0!</v>
      </c>
      <c r="C30" s="115">
        <v>0</v>
      </c>
      <c r="D30" s="114" t="e">
        <f>+K29/K$34</f>
        <v>#DIV/0!</v>
      </c>
      <c r="E30" s="113" t="e">
        <f t="shared" si="3"/>
        <v>#DIV/0!</v>
      </c>
      <c r="F30" s="112">
        <f t="shared" si="4"/>
        <v>0</v>
      </c>
      <c r="J30" s="118"/>
      <c r="K30" s="117">
        <f>B51</f>
        <v>0</v>
      </c>
      <c r="L30" s="116">
        <f>C51</f>
        <v>0</v>
      </c>
    </row>
    <row r="31" spans="1:12" s="98" customFormat="1" ht="15.75" x14ac:dyDescent="0.25">
      <c r="A31" s="88" t="s">
        <v>115</v>
      </c>
      <c r="B31" s="114" t="e">
        <f>+J30/J$34</f>
        <v>#DIV/0!</v>
      </c>
      <c r="C31" s="115">
        <v>0</v>
      </c>
      <c r="D31" s="114" t="e">
        <f>+K30/K$34</f>
        <v>#DIV/0!</v>
      </c>
      <c r="E31" s="113" t="e">
        <f t="shared" si="3"/>
        <v>#DIV/0!</v>
      </c>
      <c r="F31" s="112">
        <f t="shared" si="4"/>
        <v>0</v>
      </c>
      <c r="J31" s="111">
        <f>SUM(J11:J30)</f>
        <v>0</v>
      </c>
      <c r="K31" s="110">
        <f>SUM(K11:K30)</f>
        <v>0</v>
      </c>
      <c r="L31" s="109">
        <f>SUM(L11:L30)</f>
        <v>1</v>
      </c>
    </row>
    <row r="32" spans="1:12" s="98" customFormat="1" ht="15.75" x14ac:dyDescent="0.25">
      <c r="A32" s="107" t="s">
        <v>116</v>
      </c>
      <c r="B32" s="107" t="e">
        <f>SUM(B12:B31)</f>
        <v>#DIV/0!</v>
      </c>
      <c r="C32" s="108">
        <f>SUM(C12:C31)</f>
        <v>0</v>
      </c>
      <c r="D32" s="107" t="e">
        <f>SUM(D12:D31)</f>
        <v>#DIV/0!</v>
      </c>
      <c r="E32" s="107" t="e">
        <f>SUM(E12:E31)</f>
        <v>#DIV/0!</v>
      </c>
      <c r="F32" s="106">
        <f t="shared" si="4"/>
        <v>0</v>
      </c>
      <c r="J32" s="105"/>
      <c r="K32" s="97"/>
      <c r="L32" s="104"/>
    </row>
    <row r="33" spans="1:12" s="98" customFormat="1" ht="15.75" x14ac:dyDescent="0.25">
      <c r="A33" s="100"/>
      <c r="B33" s="97"/>
      <c r="C33" s="97"/>
      <c r="D33" s="97"/>
      <c r="E33" s="97"/>
      <c r="F33" s="96"/>
      <c r="J33" s="331" t="s">
        <v>186</v>
      </c>
      <c r="K33" s="332"/>
      <c r="L33" s="333"/>
    </row>
    <row r="34" spans="1:12" s="98" customFormat="1" ht="16.5" thickBot="1" x14ac:dyDescent="0.3">
      <c r="A34" s="100"/>
      <c r="B34" s="97"/>
      <c r="C34" s="97"/>
      <c r="D34" s="97"/>
      <c r="E34" s="97"/>
      <c r="F34" s="96"/>
      <c r="J34" s="103"/>
      <c r="K34" s="102"/>
      <c r="L34" s="101"/>
    </row>
    <row r="35" spans="1:12" s="98" customFormat="1" ht="16.5" thickBot="1" x14ac:dyDescent="0.3">
      <c r="A35" s="100"/>
      <c r="B35" s="97"/>
      <c r="C35" s="97"/>
      <c r="D35" s="97"/>
      <c r="E35" s="97"/>
      <c r="F35" s="96"/>
      <c r="J35" s="97"/>
      <c r="K35" s="97"/>
      <c r="L35" s="97"/>
    </row>
    <row r="36" spans="1:12" s="98" customFormat="1" ht="16.5" thickBot="1" x14ac:dyDescent="0.3">
      <c r="A36" s="100"/>
      <c r="B36" s="97"/>
      <c r="C36" s="97"/>
      <c r="D36" s="97"/>
      <c r="E36" s="97"/>
      <c r="F36" s="96"/>
      <c r="I36" s="334" t="s">
        <v>187</v>
      </c>
      <c r="J36" s="335"/>
      <c r="K36" s="335"/>
      <c r="L36" s="336"/>
    </row>
    <row r="37" spans="1:12" s="98" customFormat="1" ht="15.75" x14ac:dyDescent="0.25">
      <c r="A37" s="100"/>
      <c r="B37" s="97"/>
      <c r="C37" s="97"/>
      <c r="D37" s="97"/>
      <c r="E37" s="97"/>
      <c r="F37" s="96"/>
      <c r="I37" s="97"/>
      <c r="K37" s="97"/>
      <c r="L37" s="97"/>
    </row>
    <row r="38" spans="1:12" s="98" customFormat="1" ht="15.75" x14ac:dyDescent="0.25">
      <c r="A38" s="100"/>
      <c r="B38" s="97"/>
      <c r="C38" s="97"/>
      <c r="D38" s="97"/>
      <c r="E38" s="97"/>
      <c r="F38" s="96"/>
      <c r="I38" s="327" t="s">
        <v>188</v>
      </c>
      <c r="J38" s="327"/>
      <c r="K38" s="327"/>
      <c r="L38" s="327"/>
    </row>
    <row r="39" spans="1:12" s="98" customFormat="1" ht="16.5" thickBot="1" x14ac:dyDescent="0.3">
      <c r="A39" s="100"/>
      <c r="B39" s="97"/>
      <c r="C39" s="97"/>
      <c r="D39" s="97"/>
      <c r="E39" s="97"/>
      <c r="F39" s="96"/>
      <c r="J39" s="97"/>
      <c r="K39" s="97"/>
      <c r="L39" s="97"/>
    </row>
    <row r="40" spans="1:12" s="98" customFormat="1" ht="31.5" customHeight="1" x14ac:dyDescent="0.25">
      <c r="A40" s="100"/>
      <c r="B40" s="97"/>
      <c r="C40" s="97"/>
      <c r="D40" s="97"/>
      <c r="E40" s="97"/>
      <c r="F40" s="96"/>
      <c r="I40" s="126" t="s">
        <v>174</v>
      </c>
      <c r="J40" s="315" t="s">
        <v>189</v>
      </c>
      <c r="K40" s="315"/>
      <c r="L40" s="316"/>
    </row>
    <row r="41" spans="1:12" s="98" customFormat="1" ht="61.5" customHeight="1" x14ac:dyDescent="0.25">
      <c r="A41" s="124" t="s">
        <v>190</v>
      </c>
      <c r="B41" s="121" t="s">
        <v>191</v>
      </c>
      <c r="C41" s="121" t="s">
        <v>180</v>
      </c>
      <c r="D41" s="97"/>
      <c r="E41" s="97"/>
      <c r="F41" s="96"/>
      <c r="I41" s="125" t="s">
        <v>175</v>
      </c>
      <c r="J41" s="317" t="s">
        <v>192</v>
      </c>
      <c r="K41" s="317"/>
      <c r="L41" s="318"/>
    </row>
    <row r="42" spans="1:12" s="98" customFormat="1" ht="48.75" customHeight="1" x14ac:dyDescent="0.25">
      <c r="A42" s="88" t="s">
        <v>193</v>
      </c>
      <c r="B42" s="86">
        <f>'[1]C.II.A.'!$EJ186</f>
        <v>0</v>
      </c>
      <c r="C42" s="86">
        <f>'[2]C.II.A.'!$CV200</f>
        <v>0</v>
      </c>
      <c r="D42" s="97"/>
      <c r="E42" s="97"/>
      <c r="F42" s="96"/>
      <c r="I42" s="124" t="s">
        <v>176</v>
      </c>
      <c r="J42" s="319" t="s">
        <v>194</v>
      </c>
      <c r="K42" s="319"/>
      <c r="L42" s="320"/>
    </row>
    <row r="43" spans="1:12" s="98" customFormat="1" ht="39.75" customHeight="1" thickBot="1" x14ac:dyDescent="0.3">
      <c r="A43" s="88" t="s">
        <v>195</v>
      </c>
      <c r="B43" s="86">
        <f>'[1]C.II.A.'!$EJ193</f>
        <v>0</v>
      </c>
      <c r="C43" s="86">
        <f>'[2]C.II.A.'!$CV202</f>
        <v>0</v>
      </c>
      <c r="D43" s="97"/>
      <c r="E43" s="97"/>
      <c r="F43" s="96"/>
      <c r="I43" s="124" t="s">
        <v>196</v>
      </c>
      <c r="J43" s="321" t="s">
        <v>197</v>
      </c>
      <c r="K43" s="322"/>
      <c r="L43" s="323"/>
    </row>
    <row r="44" spans="1:12" s="98" customFormat="1" ht="29.25" customHeight="1" thickBot="1" x14ac:dyDescent="0.3">
      <c r="A44" s="88" t="s">
        <v>198</v>
      </c>
      <c r="B44" s="87">
        <v>0</v>
      </c>
      <c r="C44" s="86">
        <f>'[2]C.II.A.'!$CV206</f>
        <v>0</v>
      </c>
      <c r="D44" s="97"/>
      <c r="E44" s="97"/>
      <c r="F44" s="96"/>
      <c r="J44" s="99"/>
      <c r="K44" s="99"/>
      <c r="L44" s="99"/>
    </row>
    <row r="45" spans="1:12" s="83" customFormat="1" ht="33" x14ac:dyDescent="0.35">
      <c r="A45" s="88" t="s">
        <v>199</v>
      </c>
      <c r="B45" s="87">
        <v>0</v>
      </c>
      <c r="C45" s="86">
        <f>'[2]C.II.A.'!$CV207</f>
        <v>0</v>
      </c>
      <c r="D45" s="97"/>
      <c r="E45" s="97"/>
      <c r="F45" s="96"/>
      <c r="I45" s="124" t="s">
        <v>190</v>
      </c>
      <c r="J45" s="95"/>
      <c r="K45" s="94"/>
      <c r="L45" s="93"/>
    </row>
    <row r="46" spans="1:12" s="83" customFormat="1" x14ac:dyDescent="0.2">
      <c r="A46" s="88" t="s">
        <v>200</v>
      </c>
      <c r="B46" s="87">
        <v>0</v>
      </c>
      <c r="C46" s="86">
        <f>'[2]C.II.A.'!$CV208</f>
        <v>0</v>
      </c>
      <c r="D46" s="89"/>
      <c r="E46" s="89"/>
      <c r="F46" s="89"/>
      <c r="I46" s="92" t="s">
        <v>201</v>
      </c>
      <c r="J46" s="91"/>
      <c r="L46" s="90"/>
    </row>
    <row r="47" spans="1:12" s="83" customFormat="1" x14ac:dyDescent="0.2">
      <c r="A47" s="88" t="s">
        <v>202</v>
      </c>
      <c r="B47" s="87">
        <v>0</v>
      </c>
      <c r="C47" s="86">
        <f>'[2]C.II.A.'!$CV209</f>
        <v>0</v>
      </c>
      <c r="D47" s="89"/>
      <c r="E47" s="89"/>
      <c r="F47" s="89"/>
      <c r="I47" s="324" t="s">
        <v>203</v>
      </c>
      <c r="J47" s="325"/>
      <c r="K47" s="325"/>
      <c r="L47" s="326"/>
    </row>
    <row r="48" spans="1:12" s="83" customFormat="1" x14ac:dyDescent="0.2">
      <c r="A48" s="88" t="s">
        <v>204</v>
      </c>
      <c r="B48" s="87">
        <v>0</v>
      </c>
      <c r="C48" s="86">
        <f>'[2]C.II.A.'!$CV210</f>
        <v>0</v>
      </c>
      <c r="D48" s="89"/>
      <c r="E48" s="89"/>
      <c r="F48" s="89"/>
      <c r="I48" s="324" t="s">
        <v>205</v>
      </c>
      <c r="J48" s="325"/>
      <c r="K48" s="325"/>
      <c r="L48" s="326"/>
    </row>
    <row r="49" spans="1:12" s="83" customFormat="1" x14ac:dyDescent="0.2">
      <c r="A49" s="88" t="s">
        <v>206</v>
      </c>
      <c r="B49" s="87">
        <v>0</v>
      </c>
      <c r="C49" s="86">
        <f>'[2]C.II.A.'!$CV211</f>
        <v>0</v>
      </c>
      <c r="D49" s="89"/>
      <c r="E49" s="89"/>
      <c r="F49" s="89"/>
      <c r="I49" s="324" t="s">
        <v>207</v>
      </c>
      <c r="J49" s="325"/>
      <c r="K49" s="325"/>
      <c r="L49" s="326"/>
    </row>
    <row r="50" spans="1:12" s="83" customFormat="1" ht="27.75" customHeight="1" thickBot="1" x14ac:dyDescent="0.25">
      <c r="A50" s="88" t="s">
        <v>208</v>
      </c>
      <c r="B50" s="87">
        <v>0</v>
      </c>
      <c r="C50" s="86">
        <f>'[2]C.II.A.'!CU213</f>
        <v>0</v>
      </c>
      <c r="D50" s="82"/>
      <c r="E50" s="82"/>
      <c r="F50" s="82"/>
      <c r="I50" s="309" t="s">
        <v>209</v>
      </c>
      <c r="J50" s="310"/>
      <c r="K50" s="310"/>
      <c r="L50" s="311"/>
    </row>
    <row r="51" spans="1:12" ht="16.5" thickBot="1" x14ac:dyDescent="0.3">
      <c r="A51" s="85" t="s">
        <v>210</v>
      </c>
      <c r="B51" s="84">
        <f>SUM(B42:B50)</f>
        <v>0</v>
      </c>
      <c r="C51" s="84">
        <f>SUM(C42:C50)</f>
        <v>0</v>
      </c>
      <c r="D51" s="82"/>
      <c r="E51" s="82"/>
      <c r="F51" s="82"/>
    </row>
    <row r="52" spans="1:12" s="83" customFormat="1" ht="123" customHeight="1" thickBot="1" x14ac:dyDescent="0.25">
      <c r="A52" s="147" t="s">
        <v>211</v>
      </c>
      <c r="B52" s="81"/>
      <c r="C52" s="81"/>
      <c r="D52" s="81"/>
      <c r="E52" s="81"/>
      <c r="F52" s="81"/>
      <c r="I52" s="312" t="s">
        <v>212</v>
      </c>
      <c r="J52" s="313"/>
      <c r="K52" s="313"/>
      <c r="L52" s="314"/>
    </row>
    <row r="53" spans="1:12" s="83" customFormat="1" x14ac:dyDescent="0.2">
      <c r="A53" s="82"/>
      <c r="B53" s="82"/>
      <c r="C53" s="82"/>
      <c r="D53" s="82"/>
      <c r="E53" s="82"/>
      <c r="F53" s="82"/>
    </row>
    <row r="54" spans="1:12" s="83" customFormat="1" x14ac:dyDescent="0.2">
      <c r="A54" s="82"/>
      <c r="B54" s="82"/>
      <c r="C54" s="82"/>
      <c r="D54" s="82"/>
      <c r="E54" s="82"/>
      <c r="F54" s="82"/>
    </row>
    <row r="55" spans="1:12" s="83" customFormat="1" x14ac:dyDescent="0.2">
      <c r="A55" s="82"/>
      <c r="B55" s="82"/>
      <c r="C55" s="82"/>
      <c r="D55" s="82"/>
      <c r="E55" s="82"/>
      <c r="F55" s="82"/>
    </row>
    <row r="56" spans="1:12" s="83" customFormat="1" x14ac:dyDescent="0.2">
      <c r="A56" s="82"/>
      <c r="B56" s="82"/>
      <c r="C56" s="82"/>
      <c r="D56" s="82"/>
      <c r="E56" s="82"/>
      <c r="F56" s="82"/>
    </row>
    <row r="57" spans="1:12" s="83" customFormat="1" x14ac:dyDescent="0.2">
      <c r="A57" s="82"/>
      <c r="B57" s="82"/>
      <c r="C57" s="82"/>
      <c r="D57" s="82"/>
      <c r="E57" s="82"/>
      <c r="F57" s="82"/>
    </row>
    <row r="58" spans="1:12" s="83" customFormat="1" x14ac:dyDescent="0.2">
      <c r="A58" s="82"/>
      <c r="B58" s="82"/>
      <c r="C58" s="82"/>
      <c r="D58" s="82"/>
      <c r="E58" s="82"/>
      <c r="F58" s="82"/>
    </row>
    <row r="59" spans="1:12" s="83" customFormat="1" x14ac:dyDescent="0.2">
      <c r="A59" s="82"/>
      <c r="B59" s="82"/>
      <c r="C59" s="82"/>
      <c r="D59" s="82"/>
      <c r="E59" s="82"/>
      <c r="F59" s="82"/>
    </row>
    <row r="60" spans="1:12" s="83" customFormat="1" x14ac:dyDescent="0.2">
      <c r="A60" s="82"/>
      <c r="B60" s="82"/>
      <c r="C60" s="82"/>
      <c r="D60" s="82"/>
      <c r="E60" s="82"/>
      <c r="F60" s="82"/>
    </row>
    <row r="61" spans="1:12" s="83" customFormat="1" x14ac:dyDescent="0.2">
      <c r="A61" s="82"/>
      <c r="B61" s="82"/>
      <c r="C61" s="82"/>
      <c r="D61" s="82"/>
      <c r="E61" s="82"/>
      <c r="F61" s="82"/>
    </row>
    <row r="62" spans="1:12" s="83" customFormat="1" x14ac:dyDescent="0.2">
      <c r="A62" s="82"/>
      <c r="B62" s="82"/>
      <c r="C62" s="82"/>
      <c r="D62" s="82"/>
      <c r="E62" s="82"/>
      <c r="F62" s="82"/>
    </row>
    <row r="63" spans="1:12" s="83" customFormat="1" x14ac:dyDescent="0.2">
      <c r="A63" s="82"/>
      <c r="B63" s="82"/>
      <c r="C63" s="82"/>
      <c r="D63" s="82"/>
      <c r="E63" s="82"/>
      <c r="F63" s="82"/>
    </row>
    <row r="64" spans="1:12" s="83" customFormat="1" x14ac:dyDescent="0.2">
      <c r="A64" s="82"/>
      <c r="B64" s="82"/>
      <c r="C64" s="82"/>
      <c r="D64" s="82"/>
      <c r="E64" s="82"/>
      <c r="F64" s="82"/>
    </row>
    <row r="65" spans="1:6" s="83" customFormat="1" x14ac:dyDescent="0.2">
      <c r="A65" s="82"/>
      <c r="B65" s="82"/>
      <c r="C65" s="82"/>
      <c r="D65" s="82"/>
      <c r="E65" s="82"/>
      <c r="F65" s="82"/>
    </row>
    <row r="66" spans="1:6" s="83" customFormat="1" x14ac:dyDescent="0.2">
      <c r="A66" s="82"/>
      <c r="B66" s="82"/>
      <c r="C66" s="82"/>
      <c r="D66" s="82"/>
      <c r="E66" s="82"/>
      <c r="F66" s="82"/>
    </row>
    <row r="67" spans="1:6" s="83" customFormat="1" x14ac:dyDescent="0.2">
      <c r="A67" s="82"/>
      <c r="B67" s="82"/>
      <c r="C67" s="82"/>
      <c r="D67" s="82"/>
      <c r="E67" s="82"/>
      <c r="F67" s="82"/>
    </row>
    <row r="68" spans="1:6" s="83" customFormat="1" x14ac:dyDescent="0.2">
      <c r="A68" s="82"/>
      <c r="B68" s="82"/>
      <c r="C68" s="82"/>
      <c r="D68" s="82"/>
      <c r="E68" s="82"/>
      <c r="F68" s="82"/>
    </row>
    <row r="69" spans="1:6" s="83" customFormat="1" x14ac:dyDescent="0.2">
      <c r="A69" s="82"/>
      <c r="B69" s="82"/>
      <c r="C69" s="82"/>
      <c r="D69" s="82"/>
      <c r="E69" s="82"/>
      <c r="F69" s="82"/>
    </row>
    <row r="70" spans="1:6" s="83" customFormat="1" x14ac:dyDescent="0.2">
      <c r="A70" s="82"/>
      <c r="B70" s="82"/>
      <c r="C70" s="82"/>
      <c r="D70" s="82"/>
      <c r="E70" s="82"/>
      <c r="F70" s="82"/>
    </row>
    <row r="71" spans="1:6" s="83" customFormat="1" x14ac:dyDescent="0.2">
      <c r="A71" s="82"/>
      <c r="B71" s="82"/>
      <c r="C71" s="82"/>
      <c r="D71" s="82"/>
      <c r="E71" s="82"/>
      <c r="F71" s="82"/>
    </row>
    <row r="72" spans="1:6" s="83" customFormat="1" x14ac:dyDescent="0.2">
      <c r="A72" s="82"/>
      <c r="B72" s="82"/>
      <c r="C72" s="82"/>
      <c r="D72" s="82"/>
      <c r="E72" s="82"/>
      <c r="F72" s="82"/>
    </row>
    <row r="73" spans="1:6" s="83" customFormat="1" x14ac:dyDescent="0.2">
      <c r="A73" s="82"/>
      <c r="B73" s="82"/>
      <c r="C73" s="82"/>
      <c r="D73" s="82"/>
      <c r="E73" s="82"/>
      <c r="F73" s="82"/>
    </row>
    <row r="74" spans="1:6" s="83" customFormat="1" x14ac:dyDescent="0.2">
      <c r="A74" s="82"/>
      <c r="B74" s="82"/>
      <c r="C74" s="82"/>
      <c r="D74" s="82"/>
      <c r="E74" s="82"/>
      <c r="F74" s="82"/>
    </row>
    <row r="75" spans="1:6" s="83" customFormat="1" x14ac:dyDescent="0.2">
      <c r="A75" s="82"/>
      <c r="B75" s="82"/>
      <c r="C75" s="82"/>
      <c r="D75" s="82"/>
      <c r="E75" s="82"/>
      <c r="F75" s="82"/>
    </row>
    <row r="76" spans="1:6" s="83" customFormat="1" x14ac:dyDescent="0.2">
      <c r="A76" s="82"/>
      <c r="B76" s="82"/>
      <c r="C76" s="82"/>
      <c r="D76" s="82"/>
      <c r="E76" s="82"/>
      <c r="F76" s="82"/>
    </row>
    <row r="77" spans="1:6" s="83" customFormat="1" x14ac:dyDescent="0.2">
      <c r="A77" s="82"/>
      <c r="B77" s="82"/>
      <c r="C77" s="82"/>
      <c r="D77" s="82"/>
      <c r="E77" s="82"/>
      <c r="F77" s="82"/>
    </row>
    <row r="78" spans="1:6" s="83" customFormat="1" x14ac:dyDescent="0.2">
      <c r="A78" s="82"/>
      <c r="B78" s="82"/>
      <c r="C78" s="82"/>
      <c r="D78" s="82"/>
      <c r="E78" s="82"/>
      <c r="F78" s="82"/>
    </row>
    <row r="79" spans="1:6" s="83" customFormat="1" x14ac:dyDescent="0.2">
      <c r="A79" s="82"/>
      <c r="B79" s="82"/>
      <c r="C79" s="82"/>
      <c r="D79" s="82"/>
      <c r="E79" s="82"/>
      <c r="F79" s="82"/>
    </row>
    <row r="80" spans="1:6" s="83" customFormat="1" x14ac:dyDescent="0.2">
      <c r="A80" s="82"/>
      <c r="B80" s="82"/>
      <c r="C80" s="82"/>
      <c r="D80" s="82"/>
      <c r="E80" s="82"/>
      <c r="F80" s="82"/>
    </row>
    <row r="81" spans="1:6" s="83" customFormat="1" x14ac:dyDescent="0.2">
      <c r="A81" s="82"/>
      <c r="B81" s="82"/>
      <c r="C81" s="82"/>
      <c r="D81" s="82"/>
      <c r="E81" s="82"/>
      <c r="F81" s="82"/>
    </row>
    <row r="82" spans="1:6" s="83" customFormat="1" x14ac:dyDescent="0.2">
      <c r="A82" s="82"/>
      <c r="B82" s="82"/>
      <c r="C82" s="82"/>
      <c r="D82" s="82"/>
      <c r="E82" s="82"/>
      <c r="F82" s="82"/>
    </row>
    <row r="83" spans="1:6" s="83" customFormat="1" x14ac:dyDescent="0.2">
      <c r="A83" s="82"/>
      <c r="B83" s="82"/>
      <c r="C83" s="82"/>
      <c r="D83" s="82"/>
      <c r="E83" s="82"/>
      <c r="F83" s="82"/>
    </row>
    <row r="84" spans="1:6" s="83" customFormat="1" x14ac:dyDescent="0.2">
      <c r="A84" s="82"/>
      <c r="B84" s="82"/>
      <c r="C84" s="82"/>
      <c r="D84" s="82"/>
      <c r="E84" s="82"/>
      <c r="F84" s="82"/>
    </row>
    <row r="85" spans="1:6" s="83" customFormat="1" x14ac:dyDescent="0.2">
      <c r="A85" s="82"/>
      <c r="B85" s="82"/>
      <c r="C85" s="82"/>
      <c r="D85" s="82"/>
      <c r="E85" s="82"/>
      <c r="F85" s="82"/>
    </row>
    <row r="86" spans="1:6" s="83" customFormat="1" x14ac:dyDescent="0.2">
      <c r="A86" s="82"/>
      <c r="B86" s="82"/>
      <c r="C86" s="82"/>
      <c r="D86" s="82"/>
      <c r="E86" s="82"/>
      <c r="F86" s="82"/>
    </row>
    <row r="87" spans="1:6" s="83" customFormat="1" x14ac:dyDescent="0.2">
      <c r="A87" s="82"/>
      <c r="B87" s="82"/>
      <c r="C87" s="82"/>
      <c r="D87" s="82"/>
      <c r="E87" s="82"/>
      <c r="F87" s="82"/>
    </row>
    <row r="88" spans="1:6" s="83" customFormat="1" x14ac:dyDescent="0.2">
      <c r="A88" s="82"/>
      <c r="B88" s="82"/>
      <c r="C88" s="82"/>
      <c r="D88" s="82"/>
      <c r="E88" s="82"/>
      <c r="F88" s="82"/>
    </row>
    <row r="89" spans="1:6" s="83" customFormat="1" x14ac:dyDescent="0.2">
      <c r="A89" s="82"/>
      <c r="B89" s="82"/>
      <c r="C89" s="82"/>
      <c r="D89" s="82"/>
      <c r="E89" s="82"/>
      <c r="F89" s="82"/>
    </row>
    <row r="90" spans="1:6" s="83" customFormat="1" x14ac:dyDescent="0.2">
      <c r="A90" s="82"/>
      <c r="B90" s="82"/>
      <c r="C90" s="82"/>
      <c r="D90" s="82"/>
      <c r="E90" s="82"/>
      <c r="F90" s="82"/>
    </row>
    <row r="91" spans="1:6" s="83" customFormat="1" x14ac:dyDescent="0.2">
      <c r="A91" s="82"/>
      <c r="B91" s="82"/>
      <c r="C91" s="82"/>
      <c r="D91" s="82"/>
      <c r="E91" s="82"/>
      <c r="F91" s="82"/>
    </row>
    <row r="92" spans="1:6" s="83" customFormat="1" x14ac:dyDescent="0.2">
      <c r="A92" s="82"/>
      <c r="B92" s="82"/>
      <c r="C92" s="82"/>
      <c r="D92" s="82"/>
      <c r="E92" s="82"/>
      <c r="F92" s="82"/>
    </row>
    <row r="93" spans="1:6" s="83" customFormat="1" x14ac:dyDescent="0.2">
      <c r="A93" s="82"/>
      <c r="B93" s="82"/>
      <c r="C93" s="82"/>
      <c r="D93" s="82"/>
      <c r="E93" s="82"/>
      <c r="F93" s="82"/>
    </row>
    <row r="94" spans="1:6" s="83" customFormat="1" x14ac:dyDescent="0.2">
      <c r="A94" s="82"/>
      <c r="B94" s="82"/>
      <c r="C94" s="82"/>
      <c r="D94" s="82"/>
      <c r="E94" s="82"/>
      <c r="F94" s="82"/>
    </row>
    <row r="95" spans="1:6" s="83" customFormat="1" x14ac:dyDescent="0.2">
      <c r="A95" s="82"/>
      <c r="B95" s="82"/>
      <c r="C95" s="82"/>
      <c r="D95" s="82"/>
      <c r="E95" s="82"/>
      <c r="F95" s="82"/>
    </row>
    <row r="96" spans="1:6" s="83" customFormat="1" x14ac:dyDescent="0.2">
      <c r="A96" s="82"/>
      <c r="B96" s="82"/>
      <c r="C96" s="82"/>
      <c r="D96" s="82"/>
      <c r="E96" s="82"/>
      <c r="F96" s="82"/>
    </row>
    <row r="97" spans="1:6" s="83" customFormat="1" x14ac:dyDescent="0.2">
      <c r="A97" s="82"/>
      <c r="B97" s="82"/>
      <c r="C97" s="82"/>
      <c r="D97" s="82"/>
      <c r="E97" s="82"/>
      <c r="F97" s="82"/>
    </row>
    <row r="98" spans="1:6" s="83" customFormat="1" x14ac:dyDescent="0.2">
      <c r="A98" s="82"/>
      <c r="B98" s="82"/>
      <c r="C98" s="82"/>
      <c r="D98" s="82"/>
      <c r="E98" s="82"/>
      <c r="F98" s="82"/>
    </row>
    <row r="99" spans="1:6" s="83" customFormat="1" x14ac:dyDescent="0.2">
      <c r="A99" s="82"/>
      <c r="B99" s="82"/>
      <c r="C99" s="82"/>
      <c r="D99" s="82"/>
      <c r="E99" s="82"/>
      <c r="F99" s="82"/>
    </row>
    <row r="100" spans="1:6" s="83" customFormat="1" x14ac:dyDescent="0.2">
      <c r="A100" s="82"/>
      <c r="B100" s="82"/>
      <c r="C100" s="82"/>
      <c r="D100" s="82"/>
      <c r="E100" s="82"/>
      <c r="F100" s="82"/>
    </row>
    <row r="101" spans="1:6" s="83" customFormat="1" x14ac:dyDescent="0.2">
      <c r="A101" s="82"/>
      <c r="B101" s="82"/>
      <c r="C101" s="82"/>
      <c r="D101" s="82"/>
      <c r="E101" s="82"/>
      <c r="F101" s="82"/>
    </row>
    <row r="102" spans="1:6" s="83" customFormat="1" x14ac:dyDescent="0.2">
      <c r="A102" s="82"/>
      <c r="B102" s="82"/>
      <c r="C102" s="82"/>
      <c r="D102" s="82"/>
      <c r="E102" s="82"/>
      <c r="F102" s="82"/>
    </row>
    <row r="103" spans="1:6" s="83" customFormat="1" x14ac:dyDescent="0.2">
      <c r="A103" s="82"/>
      <c r="B103" s="82"/>
      <c r="C103" s="82"/>
      <c r="D103" s="82"/>
      <c r="E103" s="82"/>
      <c r="F103" s="82"/>
    </row>
    <row r="104" spans="1:6" s="83" customFormat="1" x14ac:dyDescent="0.2">
      <c r="A104" s="82"/>
      <c r="B104" s="82"/>
      <c r="C104" s="82"/>
      <c r="D104" s="82"/>
      <c r="E104" s="82"/>
      <c r="F104" s="82"/>
    </row>
    <row r="105" spans="1:6" s="83" customFormat="1" x14ac:dyDescent="0.2">
      <c r="A105" s="82"/>
      <c r="B105" s="82"/>
      <c r="C105" s="82"/>
      <c r="D105" s="82"/>
      <c r="E105" s="82"/>
      <c r="F105" s="82"/>
    </row>
    <row r="106" spans="1:6" s="83" customFormat="1" x14ac:dyDescent="0.2">
      <c r="A106" s="82"/>
      <c r="B106" s="82"/>
      <c r="C106" s="82"/>
      <c r="D106" s="82"/>
      <c r="E106" s="82"/>
      <c r="F106" s="82"/>
    </row>
    <row r="107" spans="1:6" s="83" customFormat="1" x14ac:dyDescent="0.2">
      <c r="A107" s="82"/>
      <c r="B107" s="82"/>
      <c r="C107" s="82"/>
      <c r="D107" s="82"/>
      <c r="E107" s="82"/>
      <c r="F107" s="82"/>
    </row>
    <row r="108" spans="1:6" s="83" customFormat="1" x14ac:dyDescent="0.2">
      <c r="A108" s="82"/>
      <c r="B108" s="82"/>
      <c r="C108" s="82"/>
      <c r="D108" s="82"/>
      <c r="E108" s="82"/>
      <c r="F108" s="82"/>
    </row>
    <row r="109" spans="1:6" s="83" customFormat="1" x14ac:dyDescent="0.2">
      <c r="A109" s="82"/>
      <c r="B109" s="82"/>
      <c r="C109" s="82"/>
      <c r="D109" s="82"/>
      <c r="E109" s="82"/>
      <c r="F109" s="82"/>
    </row>
    <row r="110" spans="1:6" s="83" customFormat="1" x14ac:dyDescent="0.2">
      <c r="A110" s="82"/>
      <c r="B110" s="82"/>
      <c r="C110" s="82"/>
      <c r="D110" s="82"/>
      <c r="E110" s="82"/>
      <c r="F110" s="82"/>
    </row>
    <row r="111" spans="1:6" s="83" customFormat="1" x14ac:dyDescent="0.2">
      <c r="A111" s="82"/>
      <c r="B111" s="82"/>
      <c r="C111" s="82"/>
      <c r="D111" s="82"/>
      <c r="E111" s="82"/>
      <c r="F111" s="82"/>
    </row>
    <row r="112" spans="1:6" s="83" customFormat="1" x14ac:dyDescent="0.2">
      <c r="A112" s="82"/>
      <c r="B112" s="82"/>
      <c r="C112" s="82"/>
      <c r="D112" s="82"/>
      <c r="E112" s="82"/>
      <c r="F112" s="82"/>
    </row>
    <row r="113" spans="1:6" s="83" customFormat="1" x14ac:dyDescent="0.2">
      <c r="A113" s="82"/>
      <c r="B113" s="82"/>
      <c r="C113" s="82"/>
      <c r="D113" s="82"/>
      <c r="E113" s="82"/>
      <c r="F113" s="82"/>
    </row>
    <row r="114" spans="1:6" s="83" customFormat="1" x14ac:dyDescent="0.2">
      <c r="A114" s="82"/>
      <c r="B114" s="82"/>
      <c r="C114" s="82"/>
      <c r="D114" s="82"/>
      <c r="E114" s="82"/>
      <c r="F114" s="82"/>
    </row>
    <row r="115" spans="1:6" s="83" customFormat="1" x14ac:dyDescent="0.2">
      <c r="A115" s="82"/>
      <c r="B115" s="82"/>
      <c r="C115" s="82"/>
      <c r="D115" s="82"/>
      <c r="E115" s="82"/>
      <c r="F115" s="82"/>
    </row>
    <row r="116" spans="1:6" s="83" customFormat="1" x14ac:dyDescent="0.2">
      <c r="A116" s="82"/>
      <c r="B116" s="82"/>
      <c r="C116" s="82"/>
      <c r="D116" s="82"/>
      <c r="E116" s="82"/>
      <c r="F116" s="82"/>
    </row>
    <row r="117" spans="1:6" s="83" customFormat="1" x14ac:dyDescent="0.2">
      <c r="A117" s="82"/>
      <c r="B117" s="82"/>
      <c r="C117" s="82"/>
      <c r="D117" s="82"/>
      <c r="E117" s="82"/>
      <c r="F117" s="82"/>
    </row>
    <row r="118" spans="1:6" s="83" customFormat="1" x14ac:dyDescent="0.2">
      <c r="A118" s="82"/>
      <c r="B118" s="82"/>
      <c r="C118" s="82"/>
      <c r="D118" s="82"/>
      <c r="E118" s="82"/>
      <c r="F118" s="82"/>
    </row>
    <row r="119" spans="1:6" s="83" customFormat="1" x14ac:dyDescent="0.2">
      <c r="A119" s="82"/>
      <c r="B119" s="82"/>
      <c r="C119" s="82"/>
      <c r="D119" s="82"/>
      <c r="E119" s="82"/>
      <c r="F119" s="82"/>
    </row>
    <row r="120" spans="1:6" s="83" customFormat="1" x14ac:dyDescent="0.2">
      <c r="A120" s="82"/>
      <c r="B120" s="82"/>
      <c r="C120" s="82"/>
      <c r="D120" s="82"/>
      <c r="E120" s="82"/>
      <c r="F120" s="82"/>
    </row>
    <row r="121" spans="1:6" s="83" customFormat="1" x14ac:dyDescent="0.2">
      <c r="A121" s="82"/>
      <c r="B121" s="82"/>
      <c r="C121" s="82"/>
      <c r="D121" s="82"/>
      <c r="E121" s="82"/>
      <c r="F121" s="82"/>
    </row>
    <row r="122" spans="1:6" s="83" customFormat="1" x14ac:dyDescent="0.2">
      <c r="A122" s="82"/>
      <c r="B122" s="82"/>
      <c r="C122" s="82"/>
      <c r="D122" s="82"/>
      <c r="E122" s="82"/>
      <c r="F122" s="82"/>
    </row>
    <row r="123" spans="1:6" s="83" customFormat="1" x14ac:dyDescent="0.2">
      <c r="A123" s="82"/>
      <c r="B123" s="82"/>
      <c r="C123" s="82"/>
      <c r="D123" s="82"/>
      <c r="E123" s="82"/>
      <c r="F123" s="82"/>
    </row>
    <row r="124" spans="1:6" s="83" customFormat="1" x14ac:dyDescent="0.2">
      <c r="A124" s="82"/>
      <c r="B124" s="82"/>
      <c r="C124" s="82"/>
      <c r="D124" s="82"/>
      <c r="E124" s="82"/>
      <c r="F124" s="82"/>
    </row>
    <row r="125" spans="1:6" s="83" customFormat="1" x14ac:dyDescent="0.2">
      <c r="A125" s="82"/>
      <c r="B125" s="82"/>
      <c r="C125" s="82"/>
      <c r="D125" s="82"/>
      <c r="E125" s="82"/>
      <c r="F125" s="82"/>
    </row>
    <row r="126" spans="1:6" s="83" customFormat="1" x14ac:dyDescent="0.2">
      <c r="A126" s="82"/>
      <c r="B126" s="82"/>
      <c r="C126" s="82"/>
      <c r="D126" s="82"/>
      <c r="E126" s="82"/>
      <c r="F126" s="82"/>
    </row>
    <row r="127" spans="1:6" s="83" customFormat="1" x14ac:dyDescent="0.2">
      <c r="A127" s="82"/>
      <c r="B127" s="82"/>
      <c r="C127" s="82"/>
      <c r="D127" s="82"/>
      <c r="E127" s="82"/>
      <c r="F127" s="82"/>
    </row>
    <row r="128" spans="1:6" s="83" customFormat="1" x14ac:dyDescent="0.2">
      <c r="A128" s="82"/>
      <c r="B128" s="82"/>
      <c r="C128" s="82"/>
      <c r="D128" s="82"/>
      <c r="E128" s="82"/>
      <c r="F128" s="82"/>
    </row>
    <row r="129" spans="1:6" s="83" customFormat="1" x14ac:dyDescent="0.2">
      <c r="A129" s="82"/>
      <c r="B129" s="82"/>
      <c r="C129" s="82"/>
      <c r="D129" s="82"/>
      <c r="E129" s="82"/>
      <c r="F129" s="82"/>
    </row>
    <row r="130" spans="1:6" s="83" customFormat="1" x14ac:dyDescent="0.2">
      <c r="A130" s="82"/>
      <c r="B130" s="82"/>
      <c r="C130" s="82"/>
      <c r="D130" s="82"/>
      <c r="E130" s="82"/>
      <c r="F130" s="82"/>
    </row>
    <row r="131" spans="1:6" s="83" customFormat="1" x14ac:dyDescent="0.2">
      <c r="A131" s="82"/>
      <c r="B131" s="82"/>
      <c r="C131" s="82"/>
      <c r="D131" s="82"/>
      <c r="E131" s="82"/>
      <c r="F131" s="82"/>
    </row>
    <row r="132" spans="1:6" s="83" customFormat="1" x14ac:dyDescent="0.2">
      <c r="A132" s="82"/>
      <c r="B132" s="82"/>
      <c r="C132" s="82"/>
      <c r="D132" s="82"/>
      <c r="E132" s="82"/>
      <c r="F132" s="82"/>
    </row>
    <row r="133" spans="1:6" s="83" customFormat="1" x14ac:dyDescent="0.2">
      <c r="A133" s="82"/>
      <c r="B133" s="82"/>
      <c r="C133" s="82"/>
      <c r="D133" s="82"/>
      <c r="E133" s="82"/>
      <c r="F133" s="82"/>
    </row>
    <row r="134" spans="1:6" s="83" customFormat="1" x14ac:dyDescent="0.2">
      <c r="A134" s="82"/>
      <c r="B134" s="82"/>
      <c r="C134" s="82"/>
      <c r="D134" s="82"/>
      <c r="E134" s="82"/>
      <c r="F134" s="82"/>
    </row>
    <row r="135" spans="1:6" s="83" customFormat="1" x14ac:dyDescent="0.2">
      <c r="A135" s="82"/>
      <c r="B135" s="82"/>
      <c r="C135" s="82"/>
      <c r="D135" s="82"/>
      <c r="E135" s="82"/>
      <c r="F135" s="82"/>
    </row>
    <row r="136" spans="1:6" s="83" customFormat="1" x14ac:dyDescent="0.2">
      <c r="A136" s="82"/>
      <c r="B136" s="82"/>
      <c r="C136" s="82"/>
      <c r="D136" s="82"/>
      <c r="E136" s="82"/>
      <c r="F136" s="82"/>
    </row>
    <row r="137" spans="1:6" s="83" customFormat="1" x14ac:dyDescent="0.2">
      <c r="A137" s="82"/>
      <c r="B137" s="82"/>
      <c r="C137" s="82"/>
      <c r="D137" s="82"/>
      <c r="E137" s="82"/>
      <c r="F137" s="82"/>
    </row>
    <row r="138" spans="1:6" s="83" customFormat="1" x14ac:dyDescent="0.2">
      <c r="A138" s="82"/>
      <c r="B138" s="82"/>
      <c r="C138" s="82"/>
      <c r="D138" s="82"/>
      <c r="E138" s="82"/>
      <c r="F138" s="82"/>
    </row>
    <row r="139" spans="1:6" s="83" customFormat="1" x14ac:dyDescent="0.2">
      <c r="A139" s="82"/>
      <c r="B139" s="82"/>
      <c r="C139" s="82"/>
      <c r="D139" s="82"/>
      <c r="E139" s="82"/>
      <c r="F139" s="82"/>
    </row>
    <row r="140" spans="1:6" s="83" customFormat="1" x14ac:dyDescent="0.2">
      <c r="A140" s="82"/>
      <c r="B140" s="82"/>
      <c r="C140" s="82"/>
      <c r="D140" s="82"/>
      <c r="E140" s="82"/>
      <c r="F140" s="82"/>
    </row>
    <row r="141" spans="1:6" s="83" customFormat="1" x14ac:dyDescent="0.2">
      <c r="A141" s="82"/>
      <c r="B141" s="82"/>
      <c r="C141" s="82"/>
      <c r="D141" s="82"/>
      <c r="E141" s="82"/>
      <c r="F141" s="82"/>
    </row>
    <row r="142" spans="1:6" s="83" customFormat="1" x14ac:dyDescent="0.2">
      <c r="A142" s="82"/>
      <c r="B142" s="82"/>
      <c r="C142" s="82"/>
      <c r="D142" s="82"/>
      <c r="E142" s="82"/>
      <c r="F142" s="82"/>
    </row>
    <row r="143" spans="1:6" s="83" customFormat="1" x14ac:dyDescent="0.2">
      <c r="A143" s="82"/>
      <c r="B143" s="82"/>
      <c r="C143" s="82"/>
      <c r="D143" s="82"/>
      <c r="E143" s="82"/>
      <c r="F143" s="82"/>
    </row>
    <row r="144" spans="1:6" s="83" customFormat="1" x14ac:dyDescent="0.2">
      <c r="A144" s="82"/>
      <c r="B144" s="82"/>
      <c r="C144" s="82"/>
      <c r="D144" s="82"/>
      <c r="E144" s="82"/>
      <c r="F144" s="82"/>
    </row>
    <row r="145" spans="1:6" s="83" customFormat="1" x14ac:dyDescent="0.2">
      <c r="A145" s="82"/>
      <c r="B145" s="82"/>
      <c r="C145" s="82"/>
      <c r="D145" s="82"/>
      <c r="E145" s="82"/>
      <c r="F145" s="82"/>
    </row>
    <row r="146" spans="1:6" s="83" customFormat="1" x14ac:dyDescent="0.2">
      <c r="A146" s="82"/>
      <c r="B146" s="82"/>
      <c r="C146" s="82"/>
      <c r="D146" s="82"/>
      <c r="E146" s="82"/>
      <c r="F146" s="82"/>
    </row>
    <row r="147" spans="1:6" s="83" customFormat="1" x14ac:dyDescent="0.2">
      <c r="A147" s="82"/>
      <c r="B147" s="82"/>
      <c r="C147" s="82"/>
      <c r="D147" s="82"/>
      <c r="E147" s="82"/>
      <c r="F147" s="82"/>
    </row>
    <row r="148" spans="1:6" s="83" customFormat="1" x14ac:dyDescent="0.2">
      <c r="A148" s="82"/>
      <c r="B148" s="82"/>
      <c r="C148" s="82"/>
      <c r="D148" s="82"/>
      <c r="E148" s="82"/>
      <c r="F148" s="82"/>
    </row>
    <row r="149" spans="1:6" s="83" customFormat="1" x14ac:dyDescent="0.2">
      <c r="A149" s="82"/>
      <c r="B149" s="82"/>
      <c r="C149" s="82"/>
      <c r="D149" s="82"/>
      <c r="E149" s="82"/>
      <c r="F149" s="82"/>
    </row>
    <row r="150" spans="1:6" s="83" customFormat="1" x14ac:dyDescent="0.2">
      <c r="A150" s="82"/>
      <c r="B150" s="82"/>
      <c r="C150" s="82"/>
      <c r="D150" s="82"/>
      <c r="E150" s="82"/>
      <c r="F150" s="82"/>
    </row>
    <row r="151" spans="1:6" s="83" customFormat="1" x14ac:dyDescent="0.2">
      <c r="A151" s="82"/>
      <c r="B151" s="82"/>
      <c r="C151" s="82"/>
      <c r="D151" s="82"/>
      <c r="E151" s="82"/>
      <c r="F151" s="82"/>
    </row>
    <row r="152" spans="1:6" s="83" customFormat="1" x14ac:dyDescent="0.2">
      <c r="A152" s="82"/>
      <c r="B152" s="82"/>
      <c r="C152" s="82"/>
      <c r="D152" s="82"/>
      <c r="E152" s="82"/>
      <c r="F152" s="82"/>
    </row>
    <row r="153" spans="1:6" s="83" customFormat="1" x14ac:dyDescent="0.2">
      <c r="A153" s="82"/>
      <c r="B153" s="82"/>
      <c r="C153" s="82"/>
      <c r="D153" s="82"/>
      <c r="E153" s="82"/>
      <c r="F153" s="82"/>
    </row>
    <row r="154" spans="1:6" s="83" customFormat="1" x14ac:dyDescent="0.2">
      <c r="A154" s="82"/>
      <c r="B154" s="82"/>
      <c r="C154" s="82"/>
      <c r="D154" s="82"/>
      <c r="E154" s="82"/>
      <c r="F154" s="82"/>
    </row>
    <row r="155" spans="1:6" s="83" customFormat="1" x14ac:dyDescent="0.2">
      <c r="A155" s="82"/>
      <c r="B155" s="82"/>
      <c r="C155" s="82"/>
      <c r="D155" s="82"/>
      <c r="E155" s="82"/>
      <c r="F155" s="82"/>
    </row>
    <row r="156" spans="1:6" s="83" customFormat="1" x14ac:dyDescent="0.2">
      <c r="A156" s="82"/>
      <c r="B156" s="82"/>
      <c r="C156" s="82"/>
      <c r="D156" s="82"/>
      <c r="E156" s="82"/>
      <c r="F156" s="82"/>
    </row>
    <row r="157" spans="1:6" s="83" customFormat="1" x14ac:dyDescent="0.2">
      <c r="A157" s="82"/>
      <c r="B157" s="82"/>
      <c r="C157" s="82"/>
      <c r="D157" s="82"/>
      <c r="E157" s="82"/>
      <c r="F157" s="82"/>
    </row>
    <row r="158" spans="1:6" s="83" customFormat="1" x14ac:dyDescent="0.2">
      <c r="A158" s="82"/>
      <c r="B158" s="82"/>
      <c r="C158" s="82"/>
      <c r="D158" s="82"/>
      <c r="E158" s="82"/>
      <c r="F158" s="82"/>
    </row>
    <row r="159" spans="1:6" s="83" customFormat="1" x14ac:dyDescent="0.2">
      <c r="A159" s="82"/>
      <c r="B159" s="82"/>
      <c r="C159" s="82"/>
      <c r="D159" s="82"/>
      <c r="E159" s="82"/>
      <c r="F159" s="82"/>
    </row>
    <row r="160" spans="1:6" s="83" customFormat="1" x14ac:dyDescent="0.2">
      <c r="A160" s="82"/>
      <c r="B160" s="82"/>
      <c r="C160" s="82"/>
      <c r="D160" s="82"/>
      <c r="E160" s="82"/>
      <c r="F160" s="82"/>
    </row>
    <row r="161" spans="1:6" s="83" customFormat="1" x14ac:dyDescent="0.2">
      <c r="A161" s="82"/>
      <c r="B161" s="82"/>
      <c r="C161" s="82"/>
      <c r="D161" s="82"/>
      <c r="E161" s="82"/>
      <c r="F161" s="82"/>
    </row>
    <row r="162" spans="1:6" s="83" customFormat="1" x14ac:dyDescent="0.2">
      <c r="A162" s="82"/>
      <c r="B162" s="82"/>
      <c r="C162" s="82"/>
      <c r="D162" s="82"/>
      <c r="E162" s="82"/>
      <c r="F162" s="82"/>
    </row>
    <row r="163" spans="1:6" s="83" customFormat="1" x14ac:dyDescent="0.2">
      <c r="A163" s="82"/>
      <c r="B163" s="82"/>
      <c r="C163" s="82"/>
      <c r="D163" s="82"/>
      <c r="E163" s="82"/>
      <c r="F163" s="82"/>
    </row>
    <row r="164" spans="1:6" s="83" customFormat="1" x14ac:dyDescent="0.2">
      <c r="A164" s="82"/>
      <c r="B164" s="82"/>
      <c r="C164" s="82"/>
      <c r="D164" s="82"/>
      <c r="E164" s="82"/>
      <c r="F164" s="82"/>
    </row>
    <row r="165" spans="1:6" s="83" customFormat="1" x14ac:dyDescent="0.2">
      <c r="A165" s="82"/>
      <c r="B165" s="82"/>
      <c r="C165" s="82"/>
      <c r="D165" s="82"/>
      <c r="E165" s="82"/>
      <c r="F165" s="82"/>
    </row>
    <row r="166" spans="1:6" s="83" customFormat="1" x14ac:dyDescent="0.2">
      <c r="A166" s="82"/>
      <c r="B166" s="82"/>
      <c r="C166" s="82"/>
      <c r="D166" s="82"/>
      <c r="E166" s="82"/>
      <c r="F166" s="82"/>
    </row>
    <row r="167" spans="1:6" s="83" customFormat="1" x14ac:dyDescent="0.2">
      <c r="A167" s="82"/>
      <c r="B167" s="82"/>
      <c r="C167" s="82"/>
      <c r="D167" s="82"/>
      <c r="E167" s="82"/>
      <c r="F167" s="82"/>
    </row>
    <row r="168" spans="1:6" s="83" customFormat="1" x14ac:dyDescent="0.2">
      <c r="A168" s="82"/>
      <c r="B168" s="82"/>
      <c r="C168" s="82"/>
      <c r="D168" s="82"/>
      <c r="E168" s="82"/>
      <c r="F168" s="82"/>
    </row>
    <row r="169" spans="1:6" s="83" customFormat="1" x14ac:dyDescent="0.2">
      <c r="A169" s="82"/>
      <c r="B169" s="82"/>
      <c r="C169" s="82"/>
      <c r="D169" s="82"/>
      <c r="E169" s="82"/>
      <c r="F169" s="82"/>
    </row>
    <row r="170" spans="1:6" s="83" customFormat="1" x14ac:dyDescent="0.2">
      <c r="A170" s="82"/>
      <c r="B170" s="82"/>
      <c r="C170" s="82"/>
      <c r="D170" s="82"/>
      <c r="E170" s="82"/>
      <c r="F170" s="82"/>
    </row>
    <row r="171" spans="1:6" s="83" customFormat="1" x14ac:dyDescent="0.2">
      <c r="A171" s="82"/>
      <c r="B171" s="82"/>
      <c r="C171" s="82"/>
      <c r="D171" s="82"/>
      <c r="E171" s="82"/>
      <c r="F171" s="82"/>
    </row>
    <row r="172" spans="1:6" s="83" customFormat="1" x14ac:dyDescent="0.2">
      <c r="A172" s="82"/>
      <c r="B172" s="82"/>
      <c r="C172" s="82"/>
      <c r="D172" s="82"/>
      <c r="E172" s="82"/>
      <c r="F172" s="82"/>
    </row>
    <row r="173" spans="1:6" s="83" customFormat="1" x14ac:dyDescent="0.2">
      <c r="A173" s="82"/>
      <c r="B173" s="82"/>
      <c r="C173" s="82"/>
      <c r="D173" s="82"/>
      <c r="E173" s="82"/>
      <c r="F173" s="82"/>
    </row>
    <row r="174" spans="1:6" s="83" customFormat="1" x14ac:dyDescent="0.2">
      <c r="A174" s="82"/>
      <c r="B174" s="82"/>
      <c r="C174" s="82"/>
      <c r="D174" s="82"/>
      <c r="E174" s="82"/>
      <c r="F174" s="82"/>
    </row>
    <row r="175" spans="1:6" s="83" customFormat="1" x14ac:dyDescent="0.2">
      <c r="A175" s="82"/>
      <c r="B175" s="82"/>
      <c r="C175" s="82"/>
      <c r="D175" s="82"/>
      <c r="E175" s="82"/>
      <c r="F175" s="82"/>
    </row>
    <row r="176" spans="1:6" s="83" customFormat="1" x14ac:dyDescent="0.2">
      <c r="A176" s="82"/>
      <c r="B176" s="82"/>
      <c r="C176" s="82"/>
      <c r="D176" s="82"/>
      <c r="E176" s="82"/>
      <c r="F176" s="82"/>
    </row>
    <row r="177" spans="1:6" s="83" customFormat="1" x14ac:dyDescent="0.2">
      <c r="A177" s="82"/>
      <c r="B177" s="82"/>
      <c r="C177" s="82"/>
      <c r="D177" s="82"/>
      <c r="E177" s="82"/>
      <c r="F177" s="82"/>
    </row>
    <row r="178" spans="1:6" s="83" customFormat="1" x14ac:dyDescent="0.2">
      <c r="A178" s="82"/>
      <c r="B178" s="82"/>
      <c r="C178" s="82"/>
      <c r="D178" s="82"/>
      <c r="E178" s="82"/>
      <c r="F178" s="82"/>
    </row>
    <row r="179" spans="1:6" s="83" customFormat="1" x14ac:dyDescent="0.2">
      <c r="A179" s="82"/>
      <c r="B179" s="82"/>
      <c r="C179" s="82"/>
      <c r="D179" s="82"/>
      <c r="E179" s="82"/>
      <c r="F179" s="82"/>
    </row>
    <row r="180" spans="1:6" s="83" customFormat="1" x14ac:dyDescent="0.2">
      <c r="A180" s="82"/>
      <c r="B180" s="82"/>
      <c r="C180" s="82"/>
      <c r="D180" s="82"/>
      <c r="E180" s="82"/>
      <c r="F180" s="82"/>
    </row>
    <row r="181" spans="1:6" s="83" customFormat="1" x14ac:dyDescent="0.2">
      <c r="A181" s="82"/>
      <c r="B181" s="82"/>
      <c r="C181" s="82"/>
      <c r="D181" s="82"/>
      <c r="E181" s="82"/>
      <c r="F181" s="82"/>
    </row>
    <row r="182" spans="1:6" s="83" customFormat="1" x14ac:dyDescent="0.2">
      <c r="A182" s="82"/>
      <c r="B182" s="82"/>
      <c r="C182" s="82"/>
      <c r="D182" s="82"/>
      <c r="E182" s="82"/>
      <c r="F182" s="82"/>
    </row>
    <row r="183" spans="1:6" s="83" customFormat="1" x14ac:dyDescent="0.2">
      <c r="A183" s="82"/>
      <c r="B183" s="82"/>
      <c r="C183" s="82"/>
      <c r="D183" s="82"/>
      <c r="E183" s="82"/>
      <c r="F183" s="82"/>
    </row>
    <row r="184" spans="1:6" s="83" customFormat="1" x14ac:dyDescent="0.2">
      <c r="A184" s="82"/>
      <c r="B184" s="82"/>
      <c r="C184" s="82"/>
      <c r="D184" s="82"/>
      <c r="E184" s="82"/>
      <c r="F184" s="82"/>
    </row>
    <row r="185" spans="1:6" s="83" customFormat="1" x14ac:dyDescent="0.2">
      <c r="A185" s="82"/>
      <c r="B185" s="82"/>
      <c r="C185" s="82"/>
      <c r="D185" s="82"/>
      <c r="E185" s="82"/>
      <c r="F185" s="82"/>
    </row>
    <row r="186" spans="1:6" s="83" customFormat="1" x14ac:dyDescent="0.2">
      <c r="A186" s="82"/>
      <c r="B186" s="82"/>
      <c r="C186" s="82"/>
      <c r="D186" s="82"/>
      <c r="E186" s="82"/>
      <c r="F186" s="82"/>
    </row>
    <row r="187" spans="1:6" s="83" customFormat="1" x14ac:dyDescent="0.2">
      <c r="A187" s="82"/>
      <c r="B187" s="82"/>
      <c r="C187" s="82"/>
      <c r="D187" s="82"/>
      <c r="E187" s="82"/>
      <c r="F187" s="82"/>
    </row>
    <row r="188" spans="1:6" s="83" customFormat="1" x14ac:dyDescent="0.2">
      <c r="A188" s="82"/>
      <c r="B188" s="82"/>
      <c r="C188" s="82"/>
      <c r="D188" s="82"/>
      <c r="E188" s="82"/>
      <c r="F188" s="82"/>
    </row>
    <row r="189" spans="1:6" s="83" customFormat="1" x14ac:dyDescent="0.2">
      <c r="A189" s="82"/>
      <c r="B189" s="82"/>
      <c r="C189" s="82"/>
      <c r="D189" s="82"/>
      <c r="E189" s="82"/>
      <c r="F189" s="82"/>
    </row>
    <row r="190" spans="1:6" s="83" customFormat="1" x14ac:dyDescent="0.2">
      <c r="A190" s="82"/>
      <c r="B190" s="82"/>
      <c r="C190" s="82"/>
      <c r="D190" s="82"/>
      <c r="E190" s="82"/>
      <c r="F190" s="82"/>
    </row>
    <row r="191" spans="1:6" s="83" customFormat="1" x14ac:dyDescent="0.2">
      <c r="A191" s="82"/>
      <c r="B191" s="82"/>
      <c r="C191" s="82"/>
      <c r="D191" s="82"/>
      <c r="E191" s="82"/>
      <c r="F191" s="82"/>
    </row>
    <row r="192" spans="1:6" s="83" customFormat="1" x14ac:dyDescent="0.2">
      <c r="A192" s="82"/>
      <c r="B192" s="82"/>
      <c r="C192" s="82"/>
      <c r="D192" s="82"/>
      <c r="E192" s="82"/>
      <c r="F192" s="82"/>
    </row>
    <row r="193" spans="1:6" s="83" customFormat="1" x14ac:dyDescent="0.2">
      <c r="A193" s="82"/>
      <c r="B193" s="82"/>
      <c r="C193" s="82"/>
      <c r="D193" s="82"/>
      <c r="E193" s="82"/>
      <c r="F193" s="82"/>
    </row>
    <row r="194" spans="1:6" s="83" customFormat="1" x14ac:dyDescent="0.2">
      <c r="A194" s="82"/>
      <c r="B194" s="82"/>
      <c r="C194" s="82"/>
      <c r="D194" s="82"/>
      <c r="E194" s="82"/>
      <c r="F194" s="82"/>
    </row>
    <row r="195" spans="1:6" s="83" customFormat="1" x14ac:dyDescent="0.2">
      <c r="A195" s="82"/>
      <c r="B195" s="82"/>
      <c r="C195" s="82"/>
      <c r="D195" s="82"/>
      <c r="E195" s="82"/>
      <c r="F195" s="82"/>
    </row>
    <row r="196" spans="1:6" s="83" customFormat="1" x14ac:dyDescent="0.2">
      <c r="A196" s="82"/>
      <c r="B196" s="82"/>
      <c r="C196" s="82"/>
      <c r="D196" s="82"/>
      <c r="E196" s="82"/>
      <c r="F196" s="82"/>
    </row>
    <row r="197" spans="1:6" s="83" customFormat="1" x14ac:dyDescent="0.2">
      <c r="A197" s="82"/>
      <c r="B197" s="82"/>
      <c r="C197" s="82"/>
      <c r="D197" s="82"/>
      <c r="E197" s="82"/>
      <c r="F197" s="82"/>
    </row>
    <row r="198" spans="1:6" s="83" customFormat="1" x14ac:dyDescent="0.2">
      <c r="A198" s="82"/>
      <c r="B198" s="82"/>
      <c r="C198" s="82"/>
      <c r="D198" s="82"/>
      <c r="E198" s="82"/>
      <c r="F198" s="82"/>
    </row>
    <row r="199" spans="1:6" s="83" customFormat="1" x14ac:dyDescent="0.2">
      <c r="A199" s="82"/>
      <c r="B199" s="82"/>
      <c r="C199" s="82"/>
      <c r="D199" s="82"/>
      <c r="E199" s="82"/>
      <c r="F199" s="82"/>
    </row>
    <row r="200" spans="1:6" s="83" customFormat="1" x14ac:dyDescent="0.2">
      <c r="A200" s="82"/>
      <c r="B200" s="82"/>
      <c r="C200" s="82"/>
      <c r="D200" s="82"/>
      <c r="E200" s="82"/>
      <c r="F200" s="82"/>
    </row>
    <row r="201" spans="1:6" s="83" customFormat="1" x14ac:dyDescent="0.2">
      <c r="A201" s="82"/>
      <c r="B201" s="82"/>
      <c r="C201" s="82"/>
      <c r="D201" s="82"/>
      <c r="E201" s="82"/>
      <c r="F201" s="82"/>
    </row>
    <row r="202" spans="1:6" s="83" customFormat="1" x14ac:dyDescent="0.2">
      <c r="A202" s="82"/>
      <c r="B202" s="82"/>
      <c r="C202" s="82"/>
      <c r="D202" s="82"/>
      <c r="E202" s="82"/>
      <c r="F202" s="82"/>
    </row>
    <row r="203" spans="1:6" s="83" customFormat="1" x14ac:dyDescent="0.2">
      <c r="A203" s="82"/>
      <c r="B203" s="82"/>
      <c r="C203" s="82"/>
      <c r="D203" s="82"/>
      <c r="E203" s="82"/>
      <c r="F203" s="82"/>
    </row>
    <row r="204" spans="1:6" s="83" customFormat="1" x14ac:dyDescent="0.2">
      <c r="A204" s="82"/>
      <c r="B204" s="82"/>
      <c r="C204" s="82"/>
      <c r="D204" s="82"/>
      <c r="E204" s="82"/>
      <c r="F204" s="82"/>
    </row>
    <row r="205" spans="1:6" s="83" customFormat="1" x14ac:dyDescent="0.2">
      <c r="A205" s="82"/>
      <c r="B205" s="82"/>
      <c r="C205" s="82"/>
      <c r="D205" s="82"/>
      <c r="E205" s="82"/>
      <c r="F205" s="82"/>
    </row>
    <row r="206" spans="1:6" s="83" customFormat="1" x14ac:dyDescent="0.2">
      <c r="A206" s="82"/>
      <c r="B206" s="82"/>
      <c r="C206" s="82"/>
      <c r="D206" s="82"/>
      <c r="E206" s="82"/>
      <c r="F206" s="82"/>
    </row>
    <row r="207" spans="1:6" s="83" customFormat="1" x14ac:dyDescent="0.2">
      <c r="A207" s="82"/>
      <c r="B207" s="82"/>
      <c r="C207" s="82"/>
      <c r="D207" s="82"/>
      <c r="E207" s="82"/>
      <c r="F207" s="82"/>
    </row>
    <row r="208" spans="1:6" s="83" customFormat="1" x14ac:dyDescent="0.2">
      <c r="A208" s="82"/>
      <c r="B208" s="82"/>
      <c r="C208" s="82"/>
      <c r="D208" s="82"/>
      <c r="E208" s="82"/>
      <c r="F208" s="82"/>
    </row>
    <row r="209" spans="1:6" s="83" customFormat="1" x14ac:dyDescent="0.2">
      <c r="A209" s="82"/>
      <c r="B209" s="82"/>
      <c r="C209" s="82"/>
      <c r="D209" s="82"/>
      <c r="E209" s="82"/>
      <c r="F209" s="82"/>
    </row>
    <row r="210" spans="1:6" s="83" customFormat="1" x14ac:dyDescent="0.2">
      <c r="A210" s="82"/>
      <c r="B210" s="82"/>
      <c r="C210" s="82"/>
      <c r="D210" s="82"/>
      <c r="E210" s="82"/>
      <c r="F210" s="82"/>
    </row>
    <row r="211" spans="1:6" s="83" customFormat="1" x14ac:dyDescent="0.2">
      <c r="A211" s="82"/>
      <c r="B211" s="82"/>
      <c r="C211" s="82"/>
      <c r="D211" s="82"/>
      <c r="E211" s="82"/>
      <c r="F211" s="82"/>
    </row>
    <row r="212" spans="1:6" s="83" customFormat="1" x14ac:dyDescent="0.2">
      <c r="A212" s="82"/>
      <c r="B212" s="82"/>
      <c r="C212" s="82"/>
      <c r="D212" s="82"/>
      <c r="E212" s="82"/>
      <c r="F212" s="82"/>
    </row>
    <row r="213" spans="1:6" s="83" customFormat="1" x14ac:dyDescent="0.2">
      <c r="A213" s="82"/>
      <c r="B213" s="82"/>
      <c r="C213" s="82"/>
      <c r="D213" s="82"/>
      <c r="E213" s="82"/>
      <c r="F213" s="82"/>
    </row>
    <row r="214" spans="1:6" s="83" customFormat="1" x14ac:dyDescent="0.2">
      <c r="A214" s="82"/>
      <c r="B214" s="82"/>
      <c r="C214" s="82"/>
      <c r="D214" s="82"/>
      <c r="E214" s="82"/>
      <c r="F214" s="82"/>
    </row>
    <row r="215" spans="1:6" s="83" customFormat="1" x14ac:dyDescent="0.2">
      <c r="A215" s="82"/>
      <c r="B215" s="82"/>
      <c r="C215" s="82"/>
      <c r="D215" s="82"/>
      <c r="E215" s="82"/>
      <c r="F215" s="82"/>
    </row>
    <row r="216" spans="1:6" s="83" customFormat="1" x14ac:dyDescent="0.2">
      <c r="A216" s="82"/>
      <c r="B216" s="82"/>
      <c r="C216" s="82"/>
      <c r="D216" s="82"/>
      <c r="E216" s="82"/>
      <c r="F216" s="82"/>
    </row>
    <row r="217" spans="1:6" s="83" customFormat="1" x14ac:dyDescent="0.2">
      <c r="A217" s="82"/>
      <c r="B217" s="82"/>
      <c r="C217" s="82"/>
      <c r="D217" s="82"/>
      <c r="E217" s="82"/>
      <c r="F217" s="82"/>
    </row>
    <row r="218" spans="1:6" s="83" customFormat="1" x14ac:dyDescent="0.2">
      <c r="A218" s="82"/>
      <c r="B218" s="82"/>
      <c r="C218" s="82"/>
      <c r="D218" s="82"/>
      <c r="E218" s="82"/>
      <c r="F218" s="82"/>
    </row>
    <row r="219" spans="1:6" s="83" customFormat="1" x14ac:dyDescent="0.2">
      <c r="A219" s="82"/>
      <c r="B219" s="82"/>
      <c r="C219" s="82"/>
      <c r="D219" s="82"/>
      <c r="E219" s="82"/>
      <c r="F219" s="82"/>
    </row>
    <row r="220" spans="1:6" s="83" customFormat="1" x14ac:dyDescent="0.2">
      <c r="A220" s="82"/>
      <c r="B220" s="82"/>
      <c r="C220" s="82"/>
      <c r="D220" s="82"/>
      <c r="E220" s="82"/>
      <c r="F220" s="82"/>
    </row>
    <row r="221" spans="1:6" s="83" customFormat="1" x14ac:dyDescent="0.2">
      <c r="A221" s="82"/>
      <c r="B221" s="82"/>
      <c r="C221" s="82"/>
      <c r="D221" s="82"/>
      <c r="E221" s="82"/>
      <c r="F221" s="82"/>
    </row>
    <row r="222" spans="1:6" s="83" customFormat="1" x14ac:dyDescent="0.2">
      <c r="A222" s="82"/>
      <c r="B222" s="82"/>
      <c r="C222" s="82"/>
      <c r="D222" s="82"/>
      <c r="E222" s="82"/>
      <c r="F222" s="82"/>
    </row>
    <row r="223" spans="1:6" s="83" customFormat="1" x14ac:dyDescent="0.2">
      <c r="A223" s="82"/>
      <c r="B223" s="82"/>
      <c r="C223" s="82"/>
      <c r="D223" s="82"/>
      <c r="E223" s="82"/>
      <c r="F223" s="82"/>
    </row>
    <row r="224" spans="1:6" s="83" customFormat="1" x14ac:dyDescent="0.2">
      <c r="A224" s="82"/>
      <c r="B224" s="82"/>
      <c r="C224" s="82"/>
      <c r="D224" s="82"/>
      <c r="E224" s="82"/>
      <c r="F224" s="82"/>
    </row>
    <row r="225" spans="1:6" s="83" customFormat="1" x14ac:dyDescent="0.2">
      <c r="A225" s="82"/>
      <c r="B225" s="82"/>
      <c r="C225" s="82"/>
      <c r="D225" s="82"/>
      <c r="E225" s="82"/>
      <c r="F225" s="82"/>
    </row>
    <row r="226" spans="1:6" s="83" customFormat="1" x14ac:dyDescent="0.2">
      <c r="A226" s="82"/>
      <c r="B226" s="82"/>
      <c r="C226" s="82"/>
      <c r="D226" s="82"/>
      <c r="E226" s="82"/>
      <c r="F226" s="82"/>
    </row>
    <row r="227" spans="1:6" s="83" customFormat="1" x14ac:dyDescent="0.2">
      <c r="A227" s="82"/>
      <c r="B227" s="82"/>
      <c r="C227" s="82"/>
      <c r="D227" s="82"/>
      <c r="E227" s="82"/>
      <c r="F227" s="82"/>
    </row>
    <row r="228" spans="1:6" s="83" customFormat="1" x14ac:dyDescent="0.2">
      <c r="A228" s="82"/>
      <c r="B228" s="82"/>
      <c r="C228" s="82"/>
      <c r="D228" s="82"/>
      <c r="E228" s="82"/>
      <c r="F228" s="82"/>
    </row>
    <row r="229" spans="1:6" s="83" customFormat="1" x14ac:dyDescent="0.2">
      <c r="A229" s="82"/>
      <c r="B229" s="82"/>
      <c r="C229" s="82"/>
      <c r="D229" s="82"/>
      <c r="E229" s="82"/>
      <c r="F229" s="82"/>
    </row>
    <row r="230" spans="1:6" s="83" customFormat="1" x14ac:dyDescent="0.2">
      <c r="A230" s="82"/>
      <c r="B230" s="82"/>
      <c r="C230" s="82"/>
      <c r="D230" s="82"/>
      <c r="E230" s="82"/>
      <c r="F230" s="82"/>
    </row>
    <row r="231" spans="1:6" s="83" customFormat="1" x14ac:dyDescent="0.2">
      <c r="A231" s="82"/>
      <c r="B231" s="82"/>
      <c r="C231" s="82"/>
      <c r="D231" s="82"/>
      <c r="E231" s="82"/>
      <c r="F231" s="82"/>
    </row>
    <row r="232" spans="1:6" s="83" customFormat="1" x14ac:dyDescent="0.2">
      <c r="A232" s="82"/>
      <c r="B232" s="82"/>
      <c r="C232" s="82"/>
      <c r="D232" s="82"/>
      <c r="E232" s="82"/>
      <c r="F232" s="82"/>
    </row>
    <row r="233" spans="1:6" s="83" customFormat="1" x14ac:dyDescent="0.2">
      <c r="A233" s="82"/>
      <c r="B233" s="82"/>
      <c r="C233" s="82"/>
      <c r="D233" s="82"/>
      <c r="E233" s="82"/>
      <c r="F233" s="82"/>
    </row>
    <row r="234" spans="1:6" s="83" customFormat="1" x14ac:dyDescent="0.2">
      <c r="A234" s="82"/>
      <c r="B234" s="82"/>
      <c r="C234" s="82"/>
      <c r="D234" s="82"/>
      <c r="E234" s="82"/>
      <c r="F234" s="82"/>
    </row>
    <row r="235" spans="1:6" s="83" customFormat="1" x14ac:dyDescent="0.2">
      <c r="A235" s="82"/>
      <c r="B235" s="82"/>
      <c r="C235" s="82"/>
      <c r="D235" s="82"/>
      <c r="E235" s="82"/>
      <c r="F235" s="82"/>
    </row>
    <row r="236" spans="1:6" s="83" customFormat="1" x14ac:dyDescent="0.2">
      <c r="A236" s="82"/>
      <c r="B236" s="82"/>
      <c r="C236" s="82"/>
      <c r="D236" s="82"/>
      <c r="E236" s="82"/>
      <c r="F236" s="82"/>
    </row>
    <row r="237" spans="1:6" s="83" customFormat="1" x14ac:dyDescent="0.2">
      <c r="A237" s="82"/>
      <c r="B237" s="82"/>
      <c r="C237" s="82"/>
      <c r="D237" s="82"/>
      <c r="E237" s="82"/>
      <c r="F237" s="82"/>
    </row>
    <row r="238" spans="1:6" s="83" customFormat="1" x14ac:dyDescent="0.2">
      <c r="A238" s="82"/>
      <c r="B238" s="82"/>
      <c r="C238" s="82"/>
      <c r="D238" s="82"/>
      <c r="E238" s="82"/>
      <c r="F238" s="82"/>
    </row>
    <row r="239" spans="1:6" s="83" customFormat="1" x14ac:dyDescent="0.2">
      <c r="A239" s="82"/>
      <c r="B239" s="82"/>
      <c r="C239" s="82"/>
      <c r="D239" s="82"/>
      <c r="E239" s="82"/>
      <c r="F239" s="82"/>
    </row>
    <row r="240" spans="1:6" s="83" customFormat="1" x14ac:dyDescent="0.2">
      <c r="A240" s="82"/>
      <c r="B240" s="82"/>
      <c r="C240" s="82"/>
      <c r="D240" s="82"/>
      <c r="E240" s="82"/>
      <c r="F240" s="82"/>
    </row>
    <row r="241" spans="1:6" s="83" customFormat="1" x14ac:dyDescent="0.2">
      <c r="A241" s="82"/>
      <c r="B241" s="82"/>
      <c r="C241" s="82"/>
      <c r="D241" s="82"/>
      <c r="E241" s="82"/>
      <c r="F241" s="82"/>
    </row>
    <row r="242" spans="1:6" s="83" customFormat="1" x14ac:dyDescent="0.2">
      <c r="A242" s="82"/>
      <c r="B242" s="82"/>
      <c r="C242" s="82"/>
      <c r="D242" s="82"/>
      <c r="E242" s="82"/>
      <c r="F242" s="82"/>
    </row>
    <row r="243" spans="1:6" s="83" customFormat="1" x14ac:dyDescent="0.2">
      <c r="A243" s="82"/>
      <c r="B243" s="82"/>
      <c r="C243" s="82"/>
      <c r="D243" s="82"/>
      <c r="E243" s="82"/>
      <c r="F243" s="82"/>
    </row>
    <row r="244" spans="1:6" s="83" customFormat="1" x14ac:dyDescent="0.2">
      <c r="A244" s="82"/>
      <c r="B244" s="82"/>
      <c r="C244" s="82"/>
      <c r="D244" s="82"/>
      <c r="E244" s="82"/>
      <c r="F244" s="82"/>
    </row>
    <row r="245" spans="1:6" s="83" customFormat="1" x14ac:dyDescent="0.2">
      <c r="A245" s="82"/>
      <c r="B245" s="82"/>
      <c r="C245" s="82"/>
      <c r="D245" s="82"/>
      <c r="E245" s="82"/>
      <c r="F245" s="82"/>
    </row>
    <row r="246" spans="1:6" s="83" customFormat="1" x14ac:dyDescent="0.2">
      <c r="A246" s="82"/>
      <c r="B246" s="82"/>
      <c r="C246" s="82"/>
      <c r="D246" s="82"/>
      <c r="E246" s="82"/>
      <c r="F246" s="82"/>
    </row>
    <row r="247" spans="1:6" s="83" customFormat="1" x14ac:dyDescent="0.2">
      <c r="A247" s="82"/>
      <c r="B247" s="82"/>
      <c r="C247" s="82"/>
      <c r="D247" s="82"/>
      <c r="E247" s="82"/>
      <c r="F247" s="82"/>
    </row>
    <row r="248" spans="1:6" s="83" customFormat="1" x14ac:dyDescent="0.2">
      <c r="A248" s="82"/>
      <c r="B248" s="82"/>
      <c r="C248" s="82"/>
      <c r="D248" s="82"/>
      <c r="E248" s="82"/>
      <c r="F248" s="82"/>
    </row>
    <row r="249" spans="1:6" s="83" customFormat="1" x14ac:dyDescent="0.2">
      <c r="A249" s="82"/>
      <c r="B249" s="82"/>
      <c r="C249" s="82"/>
      <c r="D249" s="82"/>
      <c r="E249" s="82"/>
      <c r="F249" s="82"/>
    </row>
    <row r="250" spans="1:6" s="83" customFormat="1" x14ac:dyDescent="0.2">
      <c r="A250" s="82"/>
      <c r="B250" s="82"/>
      <c r="C250" s="82"/>
      <c r="D250" s="82"/>
      <c r="E250" s="82"/>
      <c r="F250" s="82"/>
    </row>
    <row r="251" spans="1:6" s="83" customFormat="1" x14ac:dyDescent="0.2">
      <c r="A251" s="82"/>
      <c r="B251" s="82"/>
      <c r="C251" s="82"/>
      <c r="D251" s="82"/>
      <c r="E251" s="82"/>
      <c r="F251" s="82"/>
    </row>
    <row r="252" spans="1:6" s="83" customFormat="1" x14ac:dyDescent="0.2">
      <c r="A252" s="82"/>
      <c r="B252" s="82"/>
      <c r="C252" s="82"/>
      <c r="D252" s="82"/>
      <c r="E252" s="82"/>
      <c r="F252" s="82"/>
    </row>
    <row r="253" spans="1:6" s="83" customFormat="1" x14ac:dyDescent="0.2">
      <c r="A253" s="82"/>
      <c r="B253" s="82"/>
      <c r="C253" s="82"/>
      <c r="D253" s="82"/>
      <c r="E253" s="82"/>
      <c r="F253" s="82"/>
    </row>
    <row r="254" spans="1:6" s="83" customFormat="1" x14ac:dyDescent="0.2">
      <c r="A254" s="82"/>
      <c r="B254" s="82"/>
      <c r="C254" s="82"/>
      <c r="D254" s="82"/>
      <c r="E254" s="82"/>
      <c r="F254" s="82"/>
    </row>
    <row r="255" spans="1:6" s="83" customFormat="1" x14ac:dyDescent="0.2">
      <c r="A255" s="82"/>
      <c r="B255" s="82"/>
      <c r="C255" s="82"/>
      <c r="D255" s="82"/>
      <c r="E255" s="82"/>
      <c r="F255" s="82"/>
    </row>
    <row r="256" spans="1:6" s="83" customFormat="1" x14ac:dyDescent="0.2">
      <c r="A256" s="82"/>
      <c r="B256" s="82"/>
      <c r="C256" s="82"/>
      <c r="D256" s="82"/>
      <c r="E256" s="82"/>
      <c r="F256" s="82"/>
    </row>
    <row r="257" spans="1:6" s="83" customFormat="1" x14ac:dyDescent="0.2">
      <c r="A257" s="82"/>
      <c r="B257" s="82"/>
      <c r="C257" s="82"/>
      <c r="D257" s="82"/>
      <c r="E257" s="82"/>
      <c r="F257" s="82"/>
    </row>
    <row r="258" spans="1:6" s="83" customFormat="1" x14ac:dyDescent="0.2">
      <c r="A258" s="82"/>
      <c r="B258" s="82"/>
      <c r="C258" s="82"/>
      <c r="D258" s="82"/>
      <c r="E258" s="82"/>
      <c r="F258" s="82"/>
    </row>
    <row r="259" spans="1:6" s="83" customFormat="1" x14ac:dyDescent="0.2">
      <c r="A259" s="82"/>
      <c r="B259" s="82"/>
      <c r="C259" s="82"/>
      <c r="D259" s="82"/>
      <c r="E259" s="82"/>
      <c r="F259" s="82"/>
    </row>
    <row r="260" spans="1:6" s="83" customFormat="1" x14ac:dyDescent="0.2">
      <c r="A260" s="82"/>
      <c r="B260" s="82"/>
      <c r="C260" s="82"/>
      <c r="D260" s="82"/>
      <c r="E260" s="82"/>
      <c r="F260" s="82"/>
    </row>
    <row r="261" spans="1:6" s="83" customFormat="1" x14ac:dyDescent="0.2">
      <c r="A261" s="82"/>
      <c r="B261" s="82"/>
      <c r="C261" s="82"/>
      <c r="D261" s="82"/>
      <c r="E261" s="82"/>
      <c r="F261" s="82"/>
    </row>
    <row r="262" spans="1:6" s="83" customFormat="1" x14ac:dyDescent="0.2">
      <c r="A262" s="82"/>
      <c r="B262" s="82"/>
      <c r="C262" s="82"/>
      <c r="D262" s="82"/>
      <c r="E262" s="82"/>
      <c r="F262" s="82"/>
    </row>
    <row r="263" spans="1:6" s="83" customFormat="1" x14ac:dyDescent="0.2">
      <c r="A263" s="82"/>
      <c r="B263" s="82"/>
      <c r="C263" s="82"/>
      <c r="D263" s="82"/>
      <c r="E263" s="82"/>
      <c r="F263" s="82"/>
    </row>
    <row r="264" spans="1:6" s="83" customFormat="1" x14ac:dyDescent="0.2">
      <c r="A264" s="82"/>
      <c r="B264" s="82"/>
      <c r="C264" s="82"/>
      <c r="D264" s="82"/>
      <c r="E264" s="82"/>
      <c r="F264" s="82"/>
    </row>
    <row r="265" spans="1:6" s="83" customFormat="1" x14ac:dyDescent="0.2">
      <c r="A265" s="82"/>
      <c r="B265" s="82"/>
      <c r="C265" s="82"/>
      <c r="D265" s="82"/>
      <c r="E265" s="82"/>
      <c r="F265" s="82"/>
    </row>
    <row r="266" spans="1:6" s="83" customFormat="1" x14ac:dyDescent="0.2">
      <c r="A266" s="82"/>
      <c r="B266" s="82"/>
      <c r="C266" s="82"/>
      <c r="D266" s="82"/>
      <c r="E266" s="82"/>
      <c r="F266" s="82"/>
    </row>
    <row r="267" spans="1:6" s="83" customFormat="1" x14ac:dyDescent="0.2">
      <c r="A267" s="82"/>
      <c r="B267" s="82"/>
      <c r="C267" s="82"/>
      <c r="D267" s="82"/>
      <c r="E267" s="82"/>
      <c r="F267" s="82"/>
    </row>
    <row r="268" spans="1:6" s="83" customFormat="1" x14ac:dyDescent="0.2">
      <c r="A268" s="82"/>
      <c r="B268" s="82"/>
      <c r="C268" s="82"/>
      <c r="D268" s="82"/>
      <c r="E268" s="82"/>
      <c r="F268" s="82"/>
    </row>
    <row r="269" spans="1:6" s="83" customFormat="1" x14ac:dyDescent="0.2">
      <c r="A269" s="82"/>
      <c r="B269" s="82"/>
      <c r="C269" s="82"/>
      <c r="D269" s="82"/>
      <c r="E269" s="82"/>
      <c r="F269" s="82"/>
    </row>
    <row r="270" spans="1:6" s="83" customFormat="1" x14ac:dyDescent="0.2">
      <c r="A270" s="82"/>
      <c r="B270" s="82"/>
      <c r="C270" s="82"/>
      <c r="D270" s="82"/>
      <c r="E270" s="82"/>
      <c r="F270" s="82"/>
    </row>
    <row r="271" spans="1:6" s="83" customFormat="1" x14ac:dyDescent="0.2">
      <c r="A271" s="82"/>
      <c r="B271" s="82"/>
      <c r="C271" s="82"/>
      <c r="D271" s="82"/>
      <c r="E271" s="82"/>
      <c r="F271" s="82"/>
    </row>
    <row r="272" spans="1:6" s="83" customFormat="1" x14ac:dyDescent="0.2">
      <c r="A272" s="82"/>
      <c r="B272" s="82"/>
      <c r="C272" s="82"/>
      <c r="D272" s="82"/>
      <c r="E272" s="82"/>
      <c r="F272" s="82"/>
    </row>
    <row r="273" spans="1:6" s="83" customFormat="1" x14ac:dyDescent="0.2">
      <c r="A273" s="82"/>
      <c r="B273" s="82"/>
      <c r="C273" s="82"/>
      <c r="D273" s="82"/>
      <c r="E273" s="82"/>
      <c r="F273" s="82"/>
    </row>
    <row r="274" spans="1:6" s="83" customFormat="1" x14ac:dyDescent="0.2">
      <c r="A274" s="82"/>
      <c r="B274" s="82"/>
      <c r="C274" s="82"/>
      <c r="D274" s="82"/>
      <c r="E274" s="82"/>
      <c r="F274" s="82"/>
    </row>
    <row r="275" spans="1:6" s="83" customFormat="1" x14ac:dyDescent="0.2">
      <c r="A275" s="82"/>
      <c r="B275" s="82"/>
      <c r="C275" s="82"/>
      <c r="D275" s="82"/>
      <c r="E275" s="82"/>
      <c r="F275" s="82"/>
    </row>
    <row r="276" spans="1:6" s="83" customFormat="1" x14ac:dyDescent="0.2">
      <c r="A276" s="82"/>
      <c r="B276" s="82"/>
      <c r="C276" s="82"/>
      <c r="D276" s="82"/>
      <c r="E276" s="82"/>
      <c r="F276" s="82"/>
    </row>
    <row r="277" spans="1:6" s="83" customFormat="1" x14ac:dyDescent="0.2">
      <c r="A277" s="82"/>
      <c r="B277" s="82"/>
      <c r="C277" s="82"/>
      <c r="D277" s="82"/>
      <c r="E277" s="82"/>
      <c r="F277" s="82"/>
    </row>
    <row r="278" spans="1:6" s="83" customFormat="1" x14ac:dyDescent="0.2">
      <c r="A278" s="82"/>
      <c r="B278" s="82"/>
      <c r="C278" s="82"/>
      <c r="D278" s="82"/>
      <c r="E278" s="82"/>
      <c r="F278" s="82"/>
    </row>
    <row r="279" spans="1:6" s="83" customFormat="1" x14ac:dyDescent="0.2">
      <c r="A279" s="82"/>
      <c r="B279" s="82"/>
      <c r="C279" s="82"/>
      <c r="D279" s="82"/>
      <c r="E279" s="82"/>
      <c r="F279" s="82"/>
    </row>
    <row r="280" spans="1:6" s="83" customFormat="1" x14ac:dyDescent="0.2">
      <c r="A280" s="82"/>
      <c r="B280" s="82"/>
      <c r="C280" s="82"/>
      <c r="D280" s="82"/>
      <c r="E280" s="82"/>
      <c r="F280" s="82"/>
    </row>
    <row r="281" spans="1:6" s="83" customFormat="1" x14ac:dyDescent="0.2">
      <c r="A281" s="82"/>
      <c r="B281" s="82"/>
      <c r="C281" s="82"/>
      <c r="D281" s="82"/>
      <c r="E281" s="82"/>
      <c r="F281" s="82"/>
    </row>
    <row r="282" spans="1:6" s="83" customFormat="1" x14ac:dyDescent="0.2">
      <c r="A282" s="82"/>
      <c r="B282" s="82"/>
      <c r="C282" s="82"/>
      <c r="D282" s="82"/>
      <c r="E282" s="82"/>
      <c r="F282" s="82"/>
    </row>
    <row r="283" spans="1:6" s="83" customFormat="1" x14ac:dyDescent="0.2">
      <c r="A283" s="82"/>
      <c r="B283" s="82"/>
      <c r="C283" s="82"/>
      <c r="D283" s="82"/>
      <c r="E283" s="82"/>
      <c r="F283" s="82"/>
    </row>
    <row r="284" spans="1:6" s="83" customFormat="1" x14ac:dyDescent="0.2">
      <c r="A284" s="82"/>
      <c r="B284" s="82"/>
      <c r="C284" s="82"/>
      <c r="D284" s="82"/>
      <c r="E284" s="82"/>
      <c r="F284" s="82"/>
    </row>
    <row r="285" spans="1:6" s="83" customFormat="1" x14ac:dyDescent="0.2">
      <c r="A285" s="82"/>
      <c r="B285" s="82"/>
      <c r="C285" s="82"/>
      <c r="D285" s="82"/>
      <c r="E285" s="82"/>
      <c r="F285" s="82"/>
    </row>
    <row r="286" spans="1:6" s="83" customFormat="1" x14ac:dyDescent="0.2">
      <c r="A286" s="82"/>
      <c r="B286" s="82"/>
      <c r="C286" s="82"/>
      <c r="D286" s="82"/>
      <c r="E286" s="82"/>
      <c r="F286" s="82"/>
    </row>
    <row r="287" spans="1:6" s="83" customFormat="1" x14ac:dyDescent="0.2">
      <c r="A287" s="82"/>
      <c r="B287" s="82"/>
      <c r="C287" s="82"/>
      <c r="D287" s="82"/>
      <c r="E287" s="82"/>
      <c r="F287" s="82"/>
    </row>
    <row r="288" spans="1:6" s="83" customFormat="1" x14ac:dyDescent="0.2">
      <c r="A288" s="82"/>
      <c r="B288" s="82"/>
      <c r="C288" s="82"/>
      <c r="D288" s="82"/>
      <c r="E288" s="82"/>
      <c r="F288" s="82"/>
    </row>
    <row r="289" spans="1:6" s="83" customFormat="1" x14ac:dyDescent="0.2">
      <c r="A289" s="82"/>
      <c r="B289" s="82"/>
      <c r="C289" s="82"/>
      <c r="D289" s="82"/>
      <c r="E289" s="82"/>
      <c r="F289" s="82"/>
    </row>
    <row r="290" spans="1:6" s="83" customFormat="1" x14ac:dyDescent="0.2">
      <c r="A290" s="82"/>
      <c r="B290" s="82"/>
      <c r="C290" s="82"/>
      <c r="D290" s="82"/>
      <c r="E290" s="82"/>
      <c r="F290" s="82"/>
    </row>
    <row r="291" spans="1:6" s="83" customFormat="1" x14ac:dyDescent="0.2">
      <c r="A291" s="82"/>
      <c r="B291" s="82"/>
      <c r="C291" s="82"/>
      <c r="D291" s="82"/>
      <c r="E291" s="82"/>
      <c r="F291" s="82"/>
    </row>
    <row r="292" spans="1:6" s="83" customFormat="1" x14ac:dyDescent="0.2">
      <c r="A292" s="82"/>
      <c r="B292" s="82"/>
      <c r="C292" s="82"/>
      <c r="D292" s="82"/>
      <c r="E292" s="82"/>
      <c r="F292" s="82"/>
    </row>
    <row r="293" spans="1:6" s="83" customFormat="1" x14ac:dyDescent="0.2">
      <c r="A293" s="82"/>
      <c r="B293" s="82"/>
      <c r="C293" s="82"/>
      <c r="D293" s="82"/>
      <c r="E293" s="82"/>
      <c r="F293" s="82"/>
    </row>
    <row r="294" spans="1:6" s="83" customFormat="1" x14ac:dyDescent="0.2">
      <c r="A294" s="82"/>
      <c r="B294" s="82"/>
      <c r="C294" s="82"/>
      <c r="D294" s="82"/>
      <c r="E294" s="82"/>
      <c r="F294" s="82"/>
    </row>
    <row r="295" spans="1:6" s="83" customFormat="1" x14ac:dyDescent="0.2">
      <c r="A295" s="82"/>
      <c r="B295" s="82"/>
      <c r="C295" s="82"/>
      <c r="D295" s="82"/>
      <c r="E295" s="82"/>
      <c r="F295" s="82"/>
    </row>
    <row r="296" spans="1:6" s="83" customFormat="1" x14ac:dyDescent="0.2">
      <c r="A296" s="82"/>
      <c r="B296" s="82"/>
      <c r="C296" s="82"/>
      <c r="D296" s="82"/>
      <c r="E296" s="82"/>
      <c r="F296" s="82"/>
    </row>
    <row r="297" spans="1:6" s="83" customFormat="1" x14ac:dyDescent="0.2">
      <c r="A297" s="82"/>
      <c r="B297" s="82"/>
      <c r="C297" s="82"/>
      <c r="D297" s="82"/>
      <c r="E297" s="82"/>
      <c r="F297" s="82"/>
    </row>
    <row r="298" spans="1:6" s="83" customFormat="1" x14ac:dyDescent="0.2">
      <c r="A298" s="82"/>
      <c r="B298" s="82"/>
      <c r="C298" s="82"/>
      <c r="D298" s="82"/>
      <c r="E298" s="82"/>
      <c r="F298" s="82"/>
    </row>
    <row r="299" spans="1:6" s="83" customFormat="1" x14ac:dyDescent="0.2">
      <c r="A299" s="82"/>
      <c r="B299" s="82"/>
      <c r="C299" s="82"/>
      <c r="D299" s="82"/>
      <c r="E299" s="82"/>
      <c r="F299" s="82"/>
    </row>
    <row r="300" spans="1:6" s="83" customFormat="1" x14ac:dyDescent="0.2">
      <c r="A300" s="82"/>
      <c r="B300" s="82"/>
      <c r="C300" s="82"/>
      <c r="D300" s="82"/>
      <c r="E300" s="82"/>
      <c r="F300" s="82"/>
    </row>
    <row r="301" spans="1:6" s="83" customFormat="1" x14ac:dyDescent="0.2">
      <c r="A301" s="82"/>
      <c r="B301" s="82"/>
      <c r="C301" s="82"/>
      <c r="D301" s="82"/>
      <c r="E301" s="82"/>
      <c r="F301" s="82"/>
    </row>
    <row r="302" spans="1:6" s="83" customFormat="1" x14ac:dyDescent="0.2">
      <c r="A302" s="82"/>
      <c r="B302" s="82"/>
      <c r="C302" s="82"/>
      <c r="D302" s="82"/>
      <c r="E302" s="82"/>
      <c r="F302" s="82"/>
    </row>
    <row r="303" spans="1:6" s="83" customFormat="1" x14ac:dyDescent="0.2">
      <c r="A303" s="82"/>
      <c r="B303" s="82"/>
      <c r="C303" s="82"/>
      <c r="D303" s="82"/>
      <c r="E303" s="82"/>
      <c r="F303" s="82"/>
    </row>
    <row r="304" spans="1:6" s="83" customFormat="1" x14ac:dyDescent="0.2">
      <c r="A304" s="82"/>
      <c r="B304" s="82"/>
      <c r="C304" s="82"/>
      <c r="D304" s="82"/>
      <c r="E304" s="82"/>
      <c r="F304" s="82"/>
    </row>
    <row r="305" spans="1:6" s="83" customFormat="1" x14ac:dyDescent="0.2">
      <c r="A305" s="82"/>
      <c r="B305" s="82"/>
      <c r="C305" s="82"/>
      <c r="D305" s="82"/>
      <c r="E305" s="82"/>
      <c r="F305" s="82"/>
    </row>
    <row r="306" spans="1:6" s="83" customFormat="1" x14ac:dyDescent="0.2">
      <c r="A306" s="82"/>
      <c r="B306" s="82"/>
      <c r="C306" s="82"/>
      <c r="D306" s="82"/>
      <c r="E306" s="82"/>
      <c r="F306" s="82"/>
    </row>
    <row r="307" spans="1:6" s="83" customFormat="1" x14ac:dyDescent="0.2">
      <c r="A307" s="82"/>
      <c r="B307" s="82"/>
      <c r="C307" s="82"/>
      <c r="D307" s="82"/>
      <c r="E307" s="82"/>
      <c r="F307" s="82"/>
    </row>
    <row r="308" spans="1:6" x14ac:dyDescent="0.2">
      <c r="A308" s="82"/>
      <c r="B308" s="82"/>
      <c r="C308" s="82"/>
      <c r="D308" s="82"/>
      <c r="E308" s="82"/>
      <c r="F308" s="82"/>
    </row>
  </sheetData>
  <mergeCells count="13">
    <mergeCell ref="I38:L38"/>
    <mergeCell ref="A10:F10"/>
    <mergeCell ref="J33:L33"/>
    <mergeCell ref="I36:L36"/>
    <mergeCell ref="I49:L49"/>
    <mergeCell ref="I50:L50"/>
    <mergeCell ref="I52:L52"/>
    <mergeCell ref="J40:L40"/>
    <mergeCell ref="J41:L41"/>
    <mergeCell ref="J42:L42"/>
    <mergeCell ref="J43:L43"/>
    <mergeCell ref="I47:L47"/>
    <mergeCell ref="I48:L48"/>
  </mergeCells>
  <pageMargins left="0.7" right="0.7" top="0.75" bottom="0.75" header="0.3" footer="0.3"/>
  <pageSetup scale="97" fitToHeight="0" orientation="landscape" r:id="rId1"/>
  <headerFooter>
    <oddHeader>&amp;CEXAMPLE</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4F80A-A184-45D0-9678-484E3EE835E1}">
  <sheetPr>
    <tabColor rgb="FFFFC000"/>
    <pageSetUpPr fitToPage="1"/>
  </sheetPr>
  <dimension ref="A1:L308"/>
  <sheetViews>
    <sheetView showGridLines="0" topLeftCell="A40" zoomScaleNormal="100" workbookViewId="0">
      <selection activeCell="I52" sqref="I52:L52"/>
    </sheetView>
  </sheetViews>
  <sheetFormatPr defaultRowHeight="15" x14ac:dyDescent="0.2"/>
  <cols>
    <col min="1" max="1" width="51.140625" style="81" customWidth="1"/>
    <col min="2" max="5" width="13.7109375" style="81" customWidth="1"/>
    <col min="6" max="6" width="22" style="81" customWidth="1"/>
    <col min="7" max="8" width="9.140625" style="73"/>
    <col min="9" max="9" width="28.28515625" style="73" customWidth="1"/>
    <col min="10" max="10" width="17.5703125" style="73" customWidth="1"/>
    <col min="11" max="11" width="20" style="73" customWidth="1"/>
    <col min="12" max="12" width="17.5703125" style="73" customWidth="1"/>
    <col min="13" max="170" width="9.140625" style="73"/>
    <col min="171" max="171" width="40.5703125" style="73" customWidth="1"/>
    <col min="172" max="172" width="14.7109375" style="73" customWidth="1"/>
    <col min="173" max="173" width="11.140625" style="73" customWidth="1"/>
    <col min="174" max="174" width="15.42578125" style="73" customWidth="1"/>
    <col min="175" max="175" width="13.7109375" style="73" customWidth="1"/>
    <col min="176" max="176" width="0" style="73" hidden="1" customWidth="1"/>
    <col min="177" max="177" width="17.140625" style="73" customWidth="1"/>
    <col min="178" max="178" width="0" style="73" hidden="1" customWidth="1"/>
    <col min="179" max="179" width="15" style="73" customWidth="1"/>
    <col min="180" max="180" width="15.7109375" style="73" customWidth="1"/>
    <col min="181" max="182" width="15" style="73" customWidth="1"/>
    <col min="183" max="183" width="0" style="73" hidden="1" customWidth="1"/>
    <col min="184" max="190" width="15" style="73" customWidth="1"/>
    <col min="191" max="192" width="0" style="73" hidden="1" customWidth="1"/>
    <col min="193" max="193" width="15" style="73" customWidth="1"/>
    <col min="194" max="201" width="0" style="73" hidden="1" customWidth="1"/>
    <col min="202" max="202" width="15" style="73" customWidth="1"/>
    <col min="203" max="204" width="0" style="73" hidden="1" customWidth="1"/>
    <col min="205" max="205" width="15" style="73" customWidth="1"/>
    <col min="206" max="207" width="0" style="73" hidden="1" customWidth="1"/>
    <col min="208" max="208" width="15" style="73" customWidth="1"/>
    <col min="209" max="209" width="0" style="73" hidden="1" customWidth="1"/>
    <col min="210" max="210" width="15" style="73" customWidth="1"/>
    <col min="211" max="211" width="0" style="73" hidden="1" customWidth="1"/>
    <col min="212" max="212" width="15" style="73" customWidth="1"/>
    <col min="213" max="213" width="0" style="73" hidden="1" customWidth="1"/>
    <col min="214" max="215" width="15" style="73" customWidth="1"/>
    <col min="216" max="216" width="0" style="73" hidden="1" customWidth="1"/>
    <col min="217" max="223" width="15" style="73" customWidth="1"/>
    <col min="224" max="227" width="0" style="73" hidden="1" customWidth="1"/>
    <col min="228" max="231" width="15" style="73" customWidth="1"/>
    <col min="232" max="233" width="0" style="73" hidden="1" customWidth="1"/>
    <col min="234" max="237" width="15" style="73" customWidth="1"/>
    <col min="238" max="239" width="14.28515625" style="73" customWidth="1"/>
    <col min="240" max="240" width="15.42578125" style="73" customWidth="1"/>
    <col min="241" max="241" width="0" style="73" hidden="1" customWidth="1"/>
    <col min="242" max="242" width="8.7109375" style="73" customWidth="1"/>
    <col min="243" max="243" width="15.42578125" style="73" customWidth="1"/>
    <col min="244" max="244" width="11.28515625" style="73" bestFit="1" customWidth="1"/>
    <col min="245" max="245" width="13.42578125" style="73" bestFit="1" customWidth="1"/>
    <col min="246" max="426" width="9.140625" style="73"/>
    <col min="427" max="427" width="40.5703125" style="73" customWidth="1"/>
    <col min="428" max="428" width="14.7109375" style="73" customWidth="1"/>
    <col min="429" max="429" width="11.140625" style="73" customWidth="1"/>
    <col min="430" max="430" width="15.42578125" style="73" customWidth="1"/>
    <col min="431" max="431" width="13.7109375" style="73" customWidth="1"/>
    <col min="432" max="432" width="0" style="73" hidden="1" customWidth="1"/>
    <col min="433" max="433" width="17.140625" style="73" customWidth="1"/>
    <col min="434" max="434" width="0" style="73" hidden="1" customWidth="1"/>
    <col min="435" max="435" width="15" style="73" customWidth="1"/>
    <col min="436" max="436" width="15.7109375" style="73" customWidth="1"/>
    <col min="437" max="438" width="15" style="73" customWidth="1"/>
    <col min="439" max="439" width="0" style="73" hidden="1" customWidth="1"/>
    <col min="440" max="446" width="15" style="73" customWidth="1"/>
    <col min="447" max="448" width="0" style="73" hidden="1" customWidth="1"/>
    <col min="449" max="449" width="15" style="73" customWidth="1"/>
    <col min="450" max="457" width="0" style="73" hidden="1" customWidth="1"/>
    <col min="458" max="458" width="15" style="73" customWidth="1"/>
    <col min="459" max="460" width="0" style="73" hidden="1" customWidth="1"/>
    <col min="461" max="461" width="15" style="73" customWidth="1"/>
    <col min="462" max="463" width="0" style="73" hidden="1" customWidth="1"/>
    <col min="464" max="464" width="15" style="73" customWidth="1"/>
    <col min="465" max="465" width="0" style="73" hidden="1" customWidth="1"/>
    <col min="466" max="466" width="15" style="73" customWidth="1"/>
    <col min="467" max="467" width="0" style="73" hidden="1" customWidth="1"/>
    <col min="468" max="468" width="15" style="73" customWidth="1"/>
    <col min="469" max="469" width="0" style="73" hidden="1" customWidth="1"/>
    <col min="470" max="471" width="15" style="73" customWidth="1"/>
    <col min="472" max="472" width="0" style="73" hidden="1" customWidth="1"/>
    <col min="473" max="479" width="15" style="73" customWidth="1"/>
    <col min="480" max="483" width="0" style="73" hidden="1" customWidth="1"/>
    <col min="484" max="487" width="15" style="73" customWidth="1"/>
    <col min="488" max="489" width="0" style="73" hidden="1" customWidth="1"/>
    <col min="490" max="493" width="15" style="73" customWidth="1"/>
    <col min="494" max="495" width="14.28515625" style="73" customWidth="1"/>
    <col min="496" max="496" width="15.42578125" style="73" customWidth="1"/>
    <col min="497" max="497" width="0" style="73" hidden="1" customWidth="1"/>
    <col min="498" max="498" width="8.7109375" style="73" customWidth="1"/>
    <col min="499" max="499" width="15.42578125" style="73" customWidth="1"/>
    <col min="500" max="500" width="11.28515625" style="73" bestFit="1" customWidth="1"/>
    <col min="501" max="501" width="13.42578125" style="73" bestFit="1" customWidth="1"/>
    <col min="502" max="682" width="9.140625" style="73"/>
    <col min="683" max="683" width="40.5703125" style="73" customWidth="1"/>
    <col min="684" max="684" width="14.7109375" style="73" customWidth="1"/>
    <col min="685" max="685" width="11.140625" style="73" customWidth="1"/>
    <col min="686" max="686" width="15.42578125" style="73" customWidth="1"/>
    <col min="687" max="687" width="13.7109375" style="73" customWidth="1"/>
    <col min="688" max="688" width="0" style="73" hidden="1" customWidth="1"/>
    <col min="689" max="689" width="17.140625" style="73" customWidth="1"/>
    <col min="690" max="690" width="0" style="73" hidden="1" customWidth="1"/>
    <col min="691" max="691" width="15" style="73" customWidth="1"/>
    <col min="692" max="692" width="15.7109375" style="73" customWidth="1"/>
    <col min="693" max="694" width="15" style="73" customWidth="1"/>
    <col min="695" max="695" width="0" style="73" hidden="1" customWidth="1"/>
    <col min="696" max="702" width="15" style="73" customWidth="1"/>
    <col min="703" max="704" width="0" style="73" hidden="1" customWidth="1"/>
    <col min="705" max="705" width="15" style="73" customWidth="1"/>
    <col min="706" max="713" width="0" style="73" hidden="1" customWidth="1"/>
    <col min="714" max="714" width="15" style="73" customWidth="1"/>
    <col min="715" max="716" width="0" style="73" hidden="1" customWidth="1"/>
    <col min="717" max="717" width="15" style="73" customWidth="1"/>
    <col min="718" max="719" width="0" style="73" hidden="1" customWidth="1"/>
    <col min="720" max="720" width="15" style="73" customWidth="1"/>
    <col min="721" max="721" width="0" style="73" hidden="1" customWidth="1"/>
    <col min="722" max="722" width="15" style="73" customWidth="1"/>
    <col min="723" max="723" width="0" style="73" hidden="1" customWidth="1"/>
    <col min="724" max="724" width="15" style="73" customWidth="1"/>
    <col min="725" max="725" width="0" style="73" hidden="1" customWidth="1"/>
    <col min="726" max="727" width="15" style="73" customWidth="1"/>
    <col min="728" max="728" width="0" style="73" hidden="1" customWidth="1"/>
    <col min="729" max="735" width="15" style="73" customWidth="1"/>
    <col min="736" max="739" width="0" style="73" hidden="1" customWidth="1"/>
    <col min="740" max="743" width="15" style="73" customWidth="1"/>
    <col min="744" max="745" width="0" style="73" hidden="1" customWidth="1"/>
    <col min="746" max="749" width="15" style="73" customWidth="1"/>
    <col min="750" max="751" width="14.28515625" style="73" customWidth="1"/>
    <col min="752" max="752" width="15.42578125" style="73" customWidth="1"/>
    <col min="753" max="753" width="0" style="73" hidden="1" customWidth="1"/>
    <col min="754" max="754" width="8.7109375" style="73" customWidth="1"/>
    <col min="755" max="755" width="15.42578125" style="73" customWidth="1"/>
    <col min="756" max="756" width="11.28515625" style="73" bestFit="1" customWidth="1"/>
    <col min="757" max="757" width="13.42578125" style="73" bestFit="1" customWidth="1"/>
    <col min="758" max="938" width="9.140625" style="73"/>
    <col min="939" max="939" width="40.5703125" style="73" customWidth="1"/>
    <col min="940" max="940" width="14.7109375" style="73" customWidth="1"/>
    <col min="941" max="941" width="11.140625" style="73" customWidth="1"/>
    <col min="942" max="942" width="15.42578125" style="73" customWidth="1"/>
    <col min="943" max="943" width="13.7109375" style="73" customWidth="1"/>
    <col min="944" max="944" width="0" style="73" hidden="1" customWidth="1"/>
    <col min="945" max="945" width="17.140625" style="73" customWidth="1"/>
    <col min="946" max="946" width="0" style="73" hidden="1" customWidth="1"/>
    <col min="947" max="947" width="15" style="73" customWidth="1"/>
    <col min="948" max="948" width="15.7109375" style="73" customWidth="1"/>
    <col min="949" max="950" width="15" style="73" customWidth="1"/>
    <col min="951" max="951" width="0" style="73" hidden="1" customWidth="1"/>
    <col min="952" max="958" width="15" style="73" customWidth="1"/>
    <col min="959" max="960" width="0" style="73" hidden="1" customWidth="1"/>
    <col min="961" max="961" width="15" style="73" customWidth="1"/>
    <col min="962" max="969" width="0" style="73" hidden="1" customWidth="1"/>
    <col min="970" max="970" width="15" style="73" customWidth="1"/>
    <col min="971" max="972" width="0" style="73" hidden="1" customWidth="1"/>
    <col min="973" max="973" width="15" style="73" customWidth="1"/>
    <col min="974" max="975" width="0" style="73" hidden="1" customWidth="1"/>
    <col min="976" max="976" width="15" style="73" customWidth="1"/>
    <col min="977" max="977" width="0" style="73" hidden="1" customWidth="1"/>
    <col min="978" max="978" width="15" style="73" customWidth="1"/>
    <col min="979" max="979" width="0" style="73" hidden="1" customWidth="1"/>
    <col min="980" max="980" width="15" style="73" customWidth="1"/>
    <col min="981" max="981" width="0" style="73" hidden="1" customWidth="1"/>
    <col min="982" max="983" width="15" style="73" customWidth="1"/>
    <col min="984" max="984" width="0" style="73" hidden="1" customWidth="1"/>
    <col min="985" max="991" width="15" style="73" customWidth="1"/>
    <col min="992" max="995" width="0" style="73" hidden="1" customWidth="1"/>
    <col min="996" max="999" width="15" style="73" customWidth="1"/>
    <col min="1000" max="1001" width="0" style="73" hidden="1" customWidth="1"/>
    <col min="1002" max="1005" width="15" style="73" customWidth="1"/>
    <col min="1006" max="1007" width="14.28515625" style="73" customWidth="1"/>
    <col min="1008" max="1008" width="15.42578125" style="73" customWidth="1"/>
    <col min="1009" max="1009" width="0" style="73" hidden="1" customWidth="1"/>
    <col min="1010" max="1010" width="8.7109375" style="73" customWidth="1"/>
    <col min="1011" max="1011" width="15.42578125" style="73" customWidth="1"/>
    <col min="1012" max="1012" width="11.28515625" style="73" bestFit="1" customWidth="1"/>
    <col min="1013" max="1013" width="13.42578125" style="73" bestFit="1" customWidth="1"/>
    <col min="1014" max="1194" width="9.140625" style="73"/>
    <col min="1195" max="1195" width="40.5703125" style="73" customWidth="1"/>
    <col min="1196" max="1196" width="14.7109375" style="73" customWidth="1"/>
    <col min="1197" max="1197" width="11.140625" style="73" customWidth="1"/>
    <col min="1198" max="1198" width="15.42578125" style="73" customWidth="1"/>
    <col min="1199" max="1199" width="13.7109375" style="73" customWidth="1"/>
    <col min="1200" max="1200" width="0" style="73" hidden="1" customWidth="1"/>
    <col min="1201" max="1201" width="17.140625" style="73" customWidth="1"/>
    <col min="1202" max="1202" width="0" style="73" hidden="1" customWidth="1"/>
    <col min="1203" max="1203" width="15" style="73" customWidth="1"/>
    <col min="1204" max="1204" width="15.7109375" style="73" customWidth="1"/>
    <col min="1205" max="1206" width="15" style="73" customWidth="1"/>
    <col min="1207" max="1207" width="0" style="73" hidden="1" customWidth="1"/>
    <col min="1208" max="1214" width="15" style="73" customWidth="1"/>
    <col min="1215" max="1216" width="0" style="73" hidden="1" customWidth="1"/>
    <col min="1217" max="1217" width="15" style="73" customWidth="1"/>
    <col min="1218" max="1225" width="0" style="73" hidden="1" customWidth="1"/>
    <col min="1226" max="1226" width="15" style="73" customWidth="1"/>
    <col min="1227" max="1228" width="0" style="73" hidden="1" customWidth="1"/>
    <col min="1229" max="1229" width="15" style="73" customWidth="1"/>
    <col min="1230" max="1231" width="0" style="73" hidden="1" customWidth="1"/>
    <col min="1232" max="1232" width="15" style="73" customWidth="1"/>
    <col min="1233" max="1233" width="0" style="73" hidden="1" customWidth="1"/>
    <col min="1234" max="1234" width="15" style="73" customWidth="1"/>
    <col min="1235" max="1235" width="0" style="73" hidden="1" customWidth="1"/>
    <col min="1236" max="1236" width="15" style="73" customWidth="1"/>
    <col min="1237" max="1237" width="0" style="73" hidden="1" customWidth="1"/>
    <col min="1238" max="1239" width="15" style="73" customWidth="1"/>
    <col min="1240" max="1240" width="0" style="73" hidden="1" customWidth="1"/>
    <col min="1241" max="1247" width="15" style="73" customWidth="1"/>
    <col min="1248" max="1251" width="0" style="73" hidden="1" customWidth="1"/>
    <col min="1252" max="1255" width="15" style="73" customWidth="1"/>
    <col min="1256" max="1257" width="0" style="73" hidden="1" customWidth="1"/>
    <col min="1258" max="1261" width="15" style="73" customWidth="1"/>
    <col min="1262" max="1263" width="14.28515625" style="73" customWidth="1"/>
    <col min="1264" max="1264" width="15.42578125" style="73" customWidth="1"/>
    <col min="1265" max="1265" width="0" style="73" hidden="1" customWidth="1"/>
    <col min="1266" max="1266" width="8.7109375" style="73" customWidth="1"/>
    <col min="1267" max="1267" width="15.42578125" style="73" customWidth="1"/>
    <col min="1268" max="1268" width="11.28515625" style="73" bestFit="1" customWidth="1"/>
    <col min="1269" max="1269" width="13.42578125" style="73" bestFit="1" customWidth="1"/>
    <col min="1270" max="1450" width="9.140625" style="73"/>
    <col min="1451" max="1451" width="40.5703125" style="73" customWidth="1"/>
    <col min="1452" max="1452" width="14.7109375" style="73" customWidth="1"/>
    <col min="1453" max="1453" width="11.140625" style="73" customWidth="1"/>
    <col min="1454" max="1454" width="15.42578125" style="73" customWidth="1"/>
    <col min="1455" max="1455" width="13.7109375" style="73" customWidth="1"/>
    <col min="1456" max="1456" width="0" style="73" hidden="1" customWidth="1"/>
    <col min="1457" max="1457" width="17.140625" style="73" customWidth="1"/>
    <col min="1458" max="1458" width="0" style="73" hidden="1" customWidth="1"/>
    <col min="1459" max="1459" width="15" style="73" customWidth="1"/>
    <col min="1460" max="1460" width="15.7109375" style="73" customWidth="1"/>
    <col min="1461" max="1462" width="15" style="73" customWidth="1"/>
    <col min="1463" max="1463" width="0" style="73" hidden="1" customWidth="1"/>
    <col min="1464" max="1470" width="15" style="73" customWidth="1"/>
    <col min="1471" max="1472" width="0" style="73" hidden="1" customWidth="1"/>
    <col min="1473" max="1473" width="15" style="73" customWidth="1"/>
    <col min="1474" max="1481" width="0" style="73" hidden="1" customWidth="1"/>
    <col min="1482" max="1482" width="15" style="73" customWidth="1"/>
    <col min="1483" max="1484" width="0" style="73" hidden="1" customWidth="1"/>
    <col min="1485" max="1485" width="15" style="73" customWidth="1"/>
    <col min="1486" max="1487" width="0" style="73" hidden="1" customWidth="1"/>
    <col min="1488" max="1488" width="15" style="73" customWidth="1"/>
    <col min="1489" max="1489" width="0" style="73" hidden="1" customWidth="1"/>
    <col min="1490" max="1490" width="15" style="73" customWidth="1"/>
    <col min="1491" max="1491" width="0" style="73" hidden="1" customWidth="1"/>
    <col min="1492" max="1492" width="15" style="73" customWidth="1"/>
    <col min="1493" max="1493" width="0" style="73" hidden="1" customWidth="1"/>
    <col min="1494" max="1495" width="15" style="73" customWidth="1"/>
    <col min="1496" max="1496" width="0" style="73" hidden="1" customWidth="1"/>
    <col min="1497" max="1503" width="15" style="73" customWidth="1"/>
    <col min="1504" max="1507" width="0" style="73" hidden="1" customWidth="1"/>
    <col min="1508" max="1511" width="15" style="73" customWidth="1"/>
    <col min="1512" max="1513" width="0" style="73" hidden="1" customWidth="1"/>
    <col min="1514" max="1517" width="15" style="73" customWidth="1"/>
    <col min="1518" max="1519" width="14.28515625" style="73" customWidth="1"/>
    <col min="1520" max="1520" width="15.42578125" style="73" customWidth="1"/>
    <col min="1521" max="1521" width="0" style="73" hidden="1" customWidth="1"/>
    <col min="1522" max="1522" width="8.7109375" style="73" customWidth="1"/>
    <col min="1523" max="1523" width="15.42578125" style="73" customWidth="1"/>
    <col min="1524" max="1524" width="11.28515625" style="73" bestFit="1" customWidth="1"/>
    <col min="1525" max="1525" width="13.42578125" style="73" bestFit="1" customWidth="1"/>
    <col min="1526" max="1706" width="9.140625" style="73"/>
    <col min="1707" max="1707" width="40.5703125" style="73" customWidth="1"/>
    <col min="1708" max="1708" width="14.7109375" style="73" customWidth="1"/>
    <col min="1709" max="1709" width="11.140625" style="73" customWidth="1"/>
    <col min="1710" max="1710" width="15.42578125" style="73" customWidth="1"/>
    <col min="1711" max="1711" width="13.7109375" style="73" customWidth="1"/>
    <col min="1712" max="1712" width="0" style="73" hidden="1" customWidth="1"/>
    <col min="1713" max="1713" width="17.140625" style="73" customWidth="1"/>
    <col min="1714" max="1714" width="0" style="73" hidden="1" customWidth="1"/>
    <col min="1715" max="1715" width="15" style="73" customWidth="1"/>
    <col min="1716" max="1716" width="15.7109375" style="73" customWidth="1"/>
    <col min="1717" max="1718" width="15" style="73" customWidth="1"/>
    <col min="1719" max="1719" width="0" style="73" hidden="1" customWidth="1"/>
    <col min="1720" max="1726" width="15" style="73" customWidth="1"/>
    <col min="1727" max="1728" width="0" style="73" hidden="1" customWidth="1"/>
    <col min="1729" max="1729" width="15" style="73" customWidth="1"/>
    <col min="1730" max="1737" width="0" style="73" hidden="1" customWidth="1"/>
    <col min="1738" max="1738" width="15" style="73" customWidth="1"/>
    <col min="1739" max="1740" width="0" style="73" hidden="1" customWidth="1"/>
    <col min="1741" max="1741" width="15" style="73" customWidth="1"/>
    <col min="1742" max="1743" width="0" style="73" hidden="1" customWidth="1"/>
    <col min="1744" max="1744" width="15" style="73" customWidth="1"/>
    <col min="1745" max="1745" width="0" style="73" hidden="1" customWidth="1"/>
    <col min="1746" max="1746" width="15" style="73" customWidth="1"/>
    <col min="1747" max="1747" width="0" style="73" hidden="1" customWidth="1"/>
    <col min="1748" max="1748" width="15" style="73" customWidth="1"/>
    <col min="1749" max="1749" width="0" style="73" hidden="1" customWidth="1"/>
    <col min="1750" max="1751" width="15" style="73" customWidth="1"/>
    <col min="1752" max="1752" width="0" style="73" hidden="1" customWidth="1"/>
    <col min="1753" max="1759" width="15" style="73" customWidth="1"/>
    <col min="1760" max="1763" width="0" style="73" hidden="1" customWidth="1"/>
    <col min="1764" max="1767" width="15" style="73" customWidth="1"/>
    <col min="1768" max="1769" width="0" style="73" hidden="1" customWidth="1"/>
    <col min="1770" max="1773" width="15" style="73" customWidth="1"/>
    <col min="1774" max="1775" width="14.28515625" style="73" customWidth="1"/>
    <col min="1776" max="1776" width="15.42578125" style="73" customWidth="1"/>
    <col min="1777" max="1777" width="0" style="73" hidden="1" customWidth="1"/>
    <col min="1778" max="1778" width="8.7109375" style="73" customWidth="1"/>
    <col min="1779" max="1779" width="15.42578125" style="73" customWidth="1"/>
    <col min="1780" max="1780" width="11.28515625" style="73" bestFit="1" customWidth="1"/>
    <col min="1781" max="1781" width="13.42578125" style="73" bestFit="1" customWidth="1"/>
    <col min="1782" max="1962" width="9.140625" style="73"/>
    <col min="1963" max="1963" width="40.5703125" style="73" customWidth="1"/>
    <col min="1964" max="1964" width="14.7109375" style="73" customWidth="1"/>
    <col min="1965" max="1965" width="11.140625" style="73" customWidth="1"/>
    <col min="1966" max="1966" width="15.42578125" style="73" customWidth="1"/>
    <col min="1967" max="1967" width="13.7109375" style="73" customWidth="1"/>
    <col min="1968" max="1968" width="0" style="73" hidden="1" customWidth="1"/>
    <col min="1969" max="1969" width="17.140625" style="73" customWidth="1"/>
    <col min="1970" max="1970" width="0" style="73" hidden="1" customWidth="1"/>
    <col min="1971" max="1971" width="15" style="73" customWidth="1"/>
    <col min="1972" max="1972" width="15.7109375" style="73" customWidth="1"/>
    <col min="1973" max="1974" width="15" style="73" customWidth="1"/>
    <col min="1975" max="1975" width="0" style="73" hidden="1" customWidth="1"/>
    <col min="1976" max="1982" width="15" style="73" customWidth="1"/>
    <col min="1983" max="1984" width="0" style="73" hidden="1" customWidth="1"/>
    <col min="1985" max="1985" width="15" style="73" customWidth="1"/>
    <col min="1986" max="1993" width="0" style="73" hidden="1" customWidth="1"/>
    <col min="1994" max="1994" width="15" style="73" customWidth="1"/>
    <col min="1995" max="1996" width="0" style="73" hidden="1" customWidth="1"/>
    <col min="1997" max="1997" width="15" style="73" customWidth="1"/>
    <col min="1998" max="1999" width="0" style="73" hidden="1" customWidth="1"/>
    <col min="2000" max="2000" width="15" style="73" customWidth="1"/>
    <col min="2001" max="2001" width="0" style="73" hidden="1" customWidth="1"/>
    <col min="2002" max="2002" width="15" style="73" customWidth="1"/>
    <col min="2003" max="2003" width="0" style="73" hidden="1" customWidth="1"/>
    <col min="2004" max="2004" width="15" style="73" customWidth="1"/>
    <col min="2005" max="2005" width="0" style="73" hidden="1" customWidth="1"/>
    <col min="2006" max="2007" width="15" style="73" customWidth="1"/>
    <col min="2008" max="2008" width="0" style="73" hidden="1" customWidth="1"/>
    <col min="2009" max="2015" width="15" style="73" customWidth="1"/>
    <col min="2016" max="2019" width="0" style="73" hidden="1" customWidth="1"/>
    <col min="2020" max="2023" width="15" style="73" customWidth="1"/>
    <col min="2024" max="2025" width="0" style="73" hidden="1" customWidth="1"/>
    <col min="2026" max="2029" width="15" style="73" customWidth="1"/>
    <col min="2030" max="2031" width="14.28515625" style="73" customWidth="1"/>
    <col min="2032" max="2032" width="15.42578125" style="73" customWidth="1"/>
    <col min="2033" max="2033" width="0" style="73" hidden="1" customWidth="1"/>
    <col min="2034" max="2034" width="8.7109375" style="73" customWidth="1"/>
    <col min="2035" max="2035" width="15.42578125" style="73" customWidth="1"/>
    <col min="2036" max="2036" width="11.28515625" style="73" bestFit="1" customWidth="1"/>
    <col min="2037" max="2037" width="13.42578125" style="73" bestFit="1" customWidth="1"/>
    <col min="2038" max="2218" width="9.140625" style="73"/>
    <col min="2219" max="2219" width="40.5703125" style="73" customWidth="1"/>
    <col min="2220" max="2220" width="14.7109375" style="73" customWidth="1"/>
    <col min="2221" max="2221" width="11.140625" style="73" customWidth="1"/>
    <col min="2222" max="2222" width="15.42578125" style="73" customWidth="1"/>
    <col min="2223" max="2223" width="13.7109375" style="73" customWidth="1"/>
    <col min="2224" max="2224" width="0" style="73" hidden="1" customWidth="1"/>
    <col min="2225" max="2225" width="17.140625" style="73" customWidth="1"/>
    <col min="2226" max="2226" width="0" style="73" hidden="1" customWidth="1"/>
    <col min="2227" max="2227" width="15" style="73" customWidth="1"/>
    <col min="2228" max="2228" width="15.7109375" style="73" customWidth="1"/>
    <col min="2229" max="2230" width="15" style="73" customWidth="1"/>
    <col min="2231" max="2231" width="0" style="73" hidden="1" customWidth="1"/>
    <col min="2232" max="2238" width="15" style="73" customWidth="1"/>
    <col min="2239" max="2240" width="0" style="73" hidden="1" customWidth="1"/>
    <col min="2241" max="2241" width="15" style="73" customWidth="1"/>
    <col min="2242" max="2249" width="0" style="73" hidden="1" customWidth="1"/>
    <col min="2250" max="2250" width="15" style="73" customWidth="1"/>
    <col min="2251" max="2252" width="0" style="73" hidden="1" customWidth="1"/>
    <col min="2253" max="2253" width="15" style="73" customWidth="1"/>
    <col min="2254" max="2255" width="0" style="73" hidden="1" customWidth="1"/>
    <col min="2256" max="2256" width="15" style="73" customWidth="1"/>
    <col min="2257" max="2257" width="0" style="73" hidden="1" customWidth="1"/>
    <col min="2258" max="2258" width="15" style="73" customWidth="1"/>
    <col min="2259" max="2259" width="0" style="73" hidden="1" customWidth="1"/>
    <col min="2260" max="2260" width="15" style="73" customWidth="1"/>
    <col min="2261" max="2261" width="0" style="73" hidden="1" customWidth="1"/>
    <col min="2262" max="2263" width="15" style="73" customWidth="1"/>
    <col min="2264" max="2264" width="0" style="73" hidden="1" customWidth="1"/>
    <col min="2265" max="2271" width="15" style="73" customWidth="1"/>
    <col min="2272" max="2275" width="0" style="73" hidden="1" customWidth="1"/>
    <col min="2276" max="2279" width="15" style="73" customWidth="1"/>
    <col min="2280" max="2281" width="0" style="73" hidden="1" customWidth="1"/>
    <col min="2282" max="2285" width="15" style="73" customWidth="1"/>
    <col min="2286" max="2287" width="14.28515625" style="73" customWidth="1"/>
    <col min="2288" max="2288" width="15.42578125" style="73" customWidth="1"/>
    <col min="2289" max="2289" width="0" style="73" hidden="1" customWidth="1"/>
    <col min="2290" max="2290" width="8.7109375" style="73" customWidth="1"/>
    <col min="2291" max="2291" width="15.42578125" style="73" customWidth="1"/>
    <col min="2292" max="2292" width="11.28515625" style="73" bestFit="1" customWidth="1"/>
    <col min="2293" max="2293" width="13.42578125" style="73" bestFit="1" customWidth="1"/>
    <col min="2294" max="2474" width="9.140625" style="73"/>
    <col min="2475" max="2475" width="40.5703125" style="73" customWidth="1"/>
    <col min="2476" max="2476" width="14.7109375" style="73" customWidth="1"/>
    <col min="2477" max="2477" width="11.140625" style="73" customWidth="1"/>
    <col min="2478" max="2478" width="15.42578125" style="73" customWidth="1"/>
    <col min="2479" max="2479" width="13.7109375" style="73" customWidth="1"/>
    <col min="2480" max="2480" width="0" style="73" hidden="1" customWidth="1"/>
    <col min="2481" max="2481" width="17.140625" style="73" customWidth="1"/>
    <col min="2482" max="2482" width="0" style="73" hidden="1" customWidth="1"/>
    <col min="2483" max="2483" width="15" style="73" customWidth="1"/>
    <col min="2484" max="2484" width="15.7109375" style="73" customWidth="1"/>
    <col min="2485" max="2486" width="15" style="73" customWidth="1"/>
    <col min="2487" max="2487" width="0" style="73" hidden="1" customWidth="1"/>
    <col min="2488" max="2494" width="15" style="73" customWidth="1"/>
    <col min="2495" max="2496" width="0" style="73" hidden="1" customWidth="1"/>
    <col min="2497" max="2497" width="15" style="73" customWidth="1"/>
    <col min="2498" max="2505" width="0" style="73" hidden="1" customWidth="1"/>
    <col min="2506" max="2506" width="15" style="73" customWidth="1"/>
    <col min="2507" max="2508" width="0" style="73" hidden="1" customWidth="1"/>
    <col min="2509" max="2509" width="15" style="73" customWidth="1"/>
    <col min="2510" max="2511" width="0" style="73" hidden="1" customWidth="1"/>
    <col min="2512" max="2512" width="15" style="73" customWidth="1"/>
    <col min="2513" max="2513" width="0" style="73" hidden="1" customWidth="1"/>
    <col min="2514" max="2514" width="15" style="73" customWidth="1"/>
    <col min="2515" max="2515" width="0" style="73" hidden="1" customWidth="1"/>
    <col min="2516" max="2516" width="15" style="73" customWidth="1"/>
    <col min="2517" max="2517" width="0" style="73" hidden="1" customWidth="1"/>
    <col min="2518" max="2519" width="15" style="73" customWidth="1"/>
    <col min="2520" max="2520" width="0" style="73" hidden="1" customWidth="1"/>
    <col min="2521" max="2527" width="15" style="73" customWidth="1"/>
    <col min="2528" max="2531" width="0" style="73" hidden="1" customWidth="1"/>
    <col min="2532" max="2535" width="15" style="73" customWidth="1"/>
    <col min="2536" max="2537" width="0" style="73" hidden="1" customWidth="1"/>
    <col min="2538" max="2541" width="15" style="73" customWidth="1"/>
    <col min="2542" max="2543" width="14.28515625" style="73" customWidth="1"/>
    <col min="2544" max="2544" width="15.42578125" style="73" customWidth="1"/>
    <col min="2545" max="2545" width="0" style="73" hidden="1" customWidth="1"/>
    <col min="2546" max="2546" width="8.7109375" style="73" customWidth="1"/>
    <col min="2547" max="2547" width="15.42578125" style="73" customWidth="1"/>
    <col min="2548" max="2548" width="11.28515625" style="73" bestFit="1" customWidth="1"/>
    <col min="2549" max="2549" width="13.42578125" style="73" bestFit="1" customWidth="1"/>
    <col min="2550" max="2730" width="9.140625" style="73"/>
    <col min="2731" max="2731" width="40.5703125" style="73" customWidth="1"/>
    <col min="2732" max="2732" width="14.7109375" style="73" customWidth="1"/>
    <col min="2733" max="2733" width="11.140625" style="73" customWidth="1"/>
    <col min="2734" max="2734" width="15.42578125" style="73" customWidth="1"/>
    <col min="2735" max="2735" width="13.7109375" style="73" customWidth="1"/>
    <col min="2736" max="2736" width="0" style="73" hidden="1" customWidth="1"/>
    <col min="2737" max="2737" width="17.140625" style="73" customWidth="1"/>
    <col min="2738" max="2738" width="0" style="73" hidden="1" customWidth="1"/>
    <col min="2739" max="2739" width="15" style="73" customWidth="1"/>
    <col min="2740" max="2740" width="15.7109375" style="73" customWidth="1"/>
    <col min="2741" max="2742" width="15" style="73" customWidth="1"/>
    <col min="2743" max="2743" width="0" style="73" hidden="1" customWidth="1"/>
    <col min="2744" max="2750" width="15" style="73" customWidth="1"/>
    <col min="2751" max="2752" width="0" style="73" hidden="1" customWidth="1"/>
    <col min="2753" max="2753" width="15" style="73" customWidth="1"/>
    <col min="2754" max="2761" width="0" style="73" hidden="1" customWidth="1"/>
    <col min="2762" max="2762" width="15" style="73" customWidth="1"/>
    <col min="2763" max="2764" width="0" style="73" hidden="1" customWidth="1"/>
    <col min="2765" max="2765" width="15" style="73" customWidth="1"/>
    <col min="2766" max="2767" width="0" style="73" hidden="1" customWidth="1"/>
    <col min="2768" max="2768" width="15" style="73" customWidth="1"/>
    <col min="2769" max="2769" width="0" style="73" hidden="1" customWidth="1"/>
    <col min="2770" max="2770" width="15" style="73" customWidth="1"/>
    <col min="2771" max="2771" width="0" style="73" hidden="1" customWidth="1"/>
    <col min="2772" max="2772" width="15" style="73" customWidth="1"/>
    <col min="2773" max="2773" width="0" style="73" hidden="1" customWidth="1"/>
    <col min="2774" max="2775" width="15" style="73" customWidth="1"/>
    <col min="2776" max="2776" width="0" style="73" hidden="1" customWidth="1"/>
    <col min="2777" max="2783" width="15" style="73" customWidth="1"/>
    <col min="2784" max="2787" width="0" style="73" hidden="1" customWidth="1"/>
    <col min="2788" max="2791" width="15" style="73" customWidth="1"/>
    <col min="2792" max="2793" width="0" style="73" hidden="1" customWidth="1"/>
    <col min="2794" max="2797" width="15" style="73" customWidth="1"/>
    <col min="2798" max="2799" width="14.28515625" style="73" customWidth="1"/>
    <col min="2800" max="2800" width="15.42578125" style="73" customWidth="1"/>
    <col min="2801" max="2801" width="0" style="73" hidden="1" customWidth="1"/>
    <col min="2802" max="2802" width="8.7109375" style="73" customWidth="1"/>
    <col min="2803" max="2803" width="15.42578125" style="73" customWidth="1"/>
    <col min="2804" max="2804" width="11.28515625" style="73" bestFit="1" customWidth="1"/>
    <col min="2805" max="2805" width="13.42578125" style="73" bestFit="1" customWidth="1"/>
    <col min="2806" max="2986" width="9.140625" style="73"/>
    <col min="2987" max="2987" width="40.5703125" style="73" customWidth="1"/>
    <col min="2988" max="2988" width="14.7109375" style="73" customWidth="1"/>
    <col min="2989" max="2989" width="11.140625" style="73" customWidth="1"/>
    <col min="2990" max="2990" width="15.42578125" style="73" customWidth="1"/>
    <col min="2991" max="2991" width="13.7109375" style="73" customWidth="1"/>
    <col min="2992" max="2992" width="0" style="73" hidden="1" customWidth="1"/>
    <col min="2993" max="2993" width="17.140625" style="73" customWidth="1"/>
    <col min="2994" max="2994" width="0" style="73" hidden="1" customWidth="1"/>
    <col min="2995" max="2995" width="15" style="73" customWidth="1"/>
    <col min="2996" max="2996" width="15.7109375" style="73" customWidth="1"/>
    <col min="2997" max="2998" width="15" style="73" customWidth="1"/>
    <col min="2999" max="2999" width="0" style="73" hidden="1" customWidth="1"/>
    <col min="3000" max="3006" width="15" style="73" customWidth="1"/>
    <col min="3007" max="3008" width="0" style="73" hidden="1" customWidth="1"/>
    <col min="3009" max="3009" width="15" style="73" customWidth="1"/>
    <col min="3010" max="3017" width="0" style="73" hidden="1" customWidth="1"/>
    <col min="3018" max="3018" width="15" style="73" customWidth="1"/>
    <col min="3019" max="3020" width="0" style="73" hidden="1" customWidth="1"/>
    <col min="3021" max="3021" width="15" style="73" customWidth="1"/>
    <col min="3022" max="3023" width="0" style="73" hidden="1" customWidth="1"/>
    <col min="3024" max="3024" width="15" style="73" customWidth="1"/>
    <col min="3025" max="3025" width="0" style="73" hidden="1" customWidth="1"/>
    <col min="3026" max="3026" width="15" style="73" customWidth="1"/>
    <col min="3027" max="3027" width="0" style="73" hidden="1" customWidth="1"/>
    <col min="3028" max="3028" width="15" style="73" customWidth="1"/>
    <col min="3029" max="3029" width="0" style="73" hidden="1" customWidth="1"/>
    <col min="3030" max="3031" width="15" style="73" customWidth="1"/>
    <col min="3032" max="3032" width="0" style="73" hidden="1" customWidth="1"/>
    <col min="3033" max="3039" width="15" style="73" customWidth="1"/>
    <col min="3040" max="3043" width="0" style="73" hidden="1" customWidth="1"/>
    <col min="3044" max="3047" width="15" style="73" customWidth="1"/>
    <col min="3048" max="3049" width="0" style="73" hidden="1" customWidth="1"/>
    <col min="3050" max="3053" width="15" style="73" customWidth="1"/>
    <col min="3054" max="3055" width="14.28515625" style="73" customWidth="1"/>
    <col min="3056" max="3056" width="15.42578125" style="73" customWidth="1"/>
    <col min="3057" max="3057" width="0" style="73" hidden="1" customWidth="1"/>
    <col min="3058" max="3058" width="8.7109375" style="73" customWidth="1"/>
    <col min="3059" max="3059" width="15.42578125" style="73" customWidth="1"/>
    <col min="3060" max="3060" width="11.28515625" style="73" bestFit="1" customWidth="1"/>
    <col min="3061" max="3061" width="13.42578125" style="73" bestFit="1" customWidth="1"/>
    <col min="3062" max="3242" width="9.140625" style="73"/>
    <col min="3243" max="3243" width="40.5703125" style="73" customWidth="1"/>
    <col min="3244" max="3244" width="14.7109375" style="73" customWidth="1"/>
    <col min="3245" max="3245" width="11.140625" style="73" customWidth="1"/>
    <col min="3246" max="3246" width="15.42578125" style="73" customWidth="1"/>
    <col min="3247" max="3247" width="13.7109375" style="73" customWidth="1"/>
    <col min="3248" max="3248" width="0" style="73" hidden="1" customWidth="1"/>
    <col min="3249" max="3249" width="17.140625" style="73" customWidth="1"/>
    <col min="3250" max="3250" width="0" style="73" hidden="1" customWidth="1"/>
    <col min="3251" max="3251" width="15" style="73" customWidth="1"/>
    <col min="3252" max="3252" width="15.7109375" style="73" customWidth="1"/>
    <col min="3253" max="3254" width="15" style="73" customWidth="1"/>
    <col min="3255" max="3255" width="0" style="73" hidden="1" customWidth="1"/>
    <col min="3256" max="3262" width="15" style="73" customWidth="1"/>
    <col min="3263" max="3264" width="0" style="73" hidden="1" customWidth="1"/>
    <col min="3265" max="3265" width="15" style="73" customWidth="1"/>
    <col min="3266" max="3273" width="0" style="73" hidden="1" customWidth="1"/>
    <col min="3274" max="3274" width="15" style="73" customWidth="1"/>
    <col min="3275" max="3276" width="0" style="73" hidden="1" customWidth="1"/>
    <col min="3277" max="3277" width="15" style="73" customWidth="1"/>
    <col min="3278" max="3279" width="0" style="73" hidden="1" customWidth="1"/>
    <col min="3280" max="3280" width="15" style="73" customWidth="1"/>
    <col min="3281" max="3281" width="0" style="73" hidden="1" customWidth="1"/>
    <col min="3282" max="3282" width="15" style="73" customWidth="1"/>
    <col min="3283" max="3283" width="0" style="73" hidden="1" customWidth="1"/>
    <col min="3284" max="3284" width="15" style="73" customWidth="1"/>
    <col min="3285" max="3285" width="0" style="73" hidden="1" customWidth="1"/>
    <col min="3286" max="3287" width="15" style="73" customWidth="1"/>
    <col min="3288" max="3288" width="0" style="73" hidden="1" customWidth="1"/>
    <col min="3289" max="3295" width="15" style="73" customWidth="1"/>
    <col min="3296" max="3299" width="0" style="73" hidden="1" customWidth="1"/>
    <col min="3300" max="3303" width="15" style="73" customWidth="1"/>
    <col min="3304" max="3305" width="0" style="73" hidden="1" customWidth="1"/>
    <col min="3306" max="3309" width="15" style="73" customWidth="1"/>
    <col min="3310" max="3311" width="14.28515625" style="73" customWidth="1"/>
    <col min="3312" max="3312" width="15.42578125" style="73" customWidth="1"/>
    <col min="3313" max="3313" width="0" style="73" hidden="1" customWidth="1"/>
    <col min="3314" max="3314" width="8.7109375" style="73" customWidth="1"/>
    <col min="3315" max="3315" width="15.42578125" style="73" customWidth="1"/>
    <col min="3316" max="3316" width="11.28515625" style="73" bestFit="1" customWidth="1"/>
    <col min="3317" max="3317" width="13.42578125" style="73" bestFit="1" customWidth="1"/>
    <col min="3318" max="3498" width="9.140625" style="73"/>
    <col min="3499" max="3499" width="40.5703125" style="73" customWidth="1"/>
    <col min="3500" max="3500" width="14.7109375" style="73" customWidth="1"/>
    <col min="3501" max="3501" width="11.140625" style="73" customWidth="1"/>
    <col min="3502" max="3502" width="15.42578125" style="73" customWidth="1"/>
    <col min="3503" max="3503" width="13.7109375" style="73" customWidth="1"/>
    <col min="3504" max="3504" width="0" style="73" hidden="1" customWidth="1"/>
    <col min="3505" max="3505" width="17.140625" style="73" customWidth="1"/>
    <col min="3506" max="3506" width="0" style="73" hidden="1" customWidth="1"/>
    <col min="3507" max="3507" width="15" style="73" customWidth="1"/>
    <col min="3508" max="3508" width="15.7109375" style="73" customWidth="1"/>
    <col min="3509" max="3510" width="15" style="73" customWidth="1"/>
    <col min="3511" max="3511" width="0" style="73" hidden="1" customWidth="1"/>
    <col min="3512" max="3518" width="15" style="73" customWidth="1"/>
    <col min="3519" max="3520" width="0" style="73" hidden="1" customWidth="1"/>
    <col min="3521" max="3521" width="15" style="73" customWidth="1"/>
    <col min="3522" max="3529" width="0" style="73" hidden="1" customWidth="1"/>
    <col min="3530" max="3530" width="15" style="73" customWidth="1"/>
    <col min="3531" max="3532" width="0" style="73" hidden="1" customWidth="1"/>
    <col min="3533" max="3533" width="15" style="73" customWidth="1"/>
    <col min="3534" max="3535" width="0" style="73" hidden="1" customWidth="1"/>
    <col min="3536" max="3536" width="15" style="73" customWidth="1"/>
    <col min="3537" max="3537" width="0" style="73" hidden="1" customWidth="1"/>
    <col min="3538" max="3538" width="15" style="73" customWidth="1"/>
    <col min="3539" max="3539" width="0" style="73" hidden="1" customWidth="1"/>
    <col min="3540" max="3540" width="15" style="73" customWidth="1"/>
    <col min="3541" max="3541" width="0" style="73" hidden="1" customWidth="1"/>
    <col min="3542" max="3543" width="15" style="73" customWidth="1"/>
    <col min="3544" max="3544" width="0" style="73" hidden="1" customWidth="1"/>
    <col min="3545" max="3551" width="15" style="73" customWidth="1"/>
    <col min="3552" max="3555" width="0" style="73" hidden="1" customWidth="1"/>
    <col min="3556" max="3559" width="15" style="73" customWidth="1"/>
    <col min="3560" max="3561" width="0" style="73" hidden="1" customWidth="1"/>
    <col min="3562" max="3565" width="15" style="73" customWidth="1"/>
    <col min="3566" max="3567" width="14.28515625" style="73" customWidth="1"/>
    <col min="3568" max="3568" width="15.42578125" style="73" customWidth="1"/>
    <col min="3569" max="3569" width="0" style="73" hidden="1" customWidth="1"/>
    <col min="3570" max="3570" width="8.7109375" style="73" customWidth="1"/>
    <col min="3571" max="3571" width="15.42578125" style="73" customWidth="1"/>
    <col min="3572" max="3572" width="11.28515625" style="73" bestFit="1" customWidth="1"/>
    <col min="3573" max="3573" width="13.42578125" style="73" bestFit="1" customWidth="1"/>
    <col min="3574" max="3754" width="9.140625" style="73"/>
    <col min="3755" max="3755" width="40.5703125" style="73" customWidth="1"/>
    <col min="3756" max="3756" width="14.7109375" style="73" customWidth="1"/>
    <col min="3757" max="3757" width="11.140625" style="73" customWidth="1"/>
    <col min="3758" max="3758" width="15.42578125" style="73" customWidth="1"/>
    <col min="3759" max="3759" width="13.7109375" style="73" customWidth="1"/>
    <col min="3760" max="3760" width="0" style="73" hidden="1" customWidth="1"/>
    <col min="3761" max="3761" width="17.140625" style="73" customWidth="1"/>
    <col min="3762" max="3762" width="0" style="73" hidden="1" customWidth="1"/>
    <col min="3763" max="3763" width="15" style="73" customWidth="1"/>
    <col min="3764" max="3764" width="15.7109375" style="73" customWidth="1"/>
    <col min="3765" max="3766" width="15" style="73" customWidth="1"/>
    <col min="3767" max="3767" width="0" style="73" hidden="1" customWidth="1"/>
    <col min="3768" max="3774" width="15" style="73" customWidth="1"/>
    <col min="3775" max="3776" width="0" style="73" hidden="1" customWidth="1"/>
    <col min="3777" max="3777" width="15" style="73" customWidth="1"/>
    <col min="3778" max="3785" width="0" style="73" hidden="1" customWidth="1"/>
    <col min="3786" max="3786" width="15" style="73" customWidth="1"/>
    <col min="3787" max="3788" width="0" style="73" hidden="1" customWidth="1"/>
    <col min="3789" max="3789" width="15" style="73" customWidth="1"/>
    <col min="3790" max="3791" width="0" style="73" hidden="1" customWidth="1"/>
    <col min="3792" max="3792" width="15" style="73" customWidth="1"/>
    <col min="3793" max="3793" width="0" style="73" hidden="1" customWidth="1"/>
    <col min="3794" max="3794" width="15" style="73" customWidth="1"/>
    <col min="3795" max="3795" width="0" style="73" hidden="1" customWidth="1"/>
    <col min="3796" max="3796" width="15" style="73" customWidth="1"/>
    <col min="3797" max="3797" width="0" style="73" hidden="1" customWidth="1"/>
    <col min="3798" max="3799" width="15" style="73" customWidth="1"/>
    <col min="3800" max="3800" width="0" style="73" hidden="1" customWidth="1"/>
    <col min="3801" max="3807" width="15" style="73" customWidth="1"/>
    <col min="3808" max="3811" width="0" style="73" hidden="1" customWidth="1"/>
    <col min="3812" max="3815" width="15" style="73" customWidth="1"/>
    <col min="3816" max="3817" width="0" style="73" hidden="1" customWidth="1"/>
    <col min="3818" max="3821" width="15" style="73" customWidth="1"/>
    <col min="3822" max="3823" width="14.28515625" style="73" customWidth="1"/>
    <col min="3824" max="3824" width="15.42578125" style="73" customWidth="1"/>
    <col min="3825" max="3825" width="0" style="73" hidden="1" customWidth="1"/>
    <col min="3826" max="3826" width="8.7109375" style="73" customWidth="1"/>
    <col min="3827" max="3827" width="15.42578125" style="73" customWidth="1"/>
    <col min="3828" max="3828" width="11.28515625" style="73" bestFit="1" customWidth="1"/>
    <col min="3829" max="3829" width="13.42578125" style="73" bestFit="1" customWidth="1"/>
    <col min="3830" max="4010" width="9.140625" style="73"/>
    <col min="4011" max="4011" width="40.5703125" style="73" customWidth="1"/>
    <col min="4012" max="4012" width="14.7109375" style="73" customWidth="1"/>
    <col min="4013" max="4013" width="11.140625" style="73" customWidth="1"/>
    <col min="4014" max="4014" width="15.42578125" style="73" customWidth="1"/>
    <col min="4015" max="4015" width="13.7109375" style="73" customWidth="1"/>
    <col min="4016" max="4016" width="0" style="73" hidden="1" customWidth="1"/>
    <col min="4017" max="4017" width="17.140625" style="73" customWidth="1"/>
    <col min="4018" max="4018" width="0" style="73" hidden="1" customWidth="1"/>
    <col min="4019" max="4019" width="15" style="73" customWidth="1"/>
    <col min="4020" max="4020" width="15.7109375" style="73" customWidth="1"/>
    <col min="4021" max="4022" width="15" style="73" customWidth="1"/>
    <col min="4023" max="4023" width="0" style="73" hidden="1" customWidth="1"/>
    <col min="4024" max="4030" width="15" style="73" customWidth="1"/>
    <col min="4031" max="4032" width="0" style="73" hidden="1" customWidth="1"/>
    <col min="4033" max="4033" width="15" style="73" customWidth="1"/>
    <col min="4034" max="4041" width="0" style="73" hidden="1" customWidth="1"/>
    <col min="4042" max="4042" width="15" style="73" customWidth="1"/>
    <col min="4043" max="4044" width="0" style="73" hidden="1" customWidth="1"/>
    <col min="4045" max="4045" width="15" style="73" customWidth="1"/>
    <col min="4046" max="4047" width="0" style="73" hidden="1" customWidth="1"/>
    <col min="4048" max="4048" width="15" style="73" customWidth="1"/>
    <col min="4049" max="4049" width="0" style="73" hidden="1" customWidth="1"/>
    <col min="4050" max="4050" width="15" style="73" customWidth="1"/>
    <col min="4051" max="4051" width="0" style="73" hidden="1" customWidth="1"/>
    <col min="4052" max="4052" width="15" style="73" customWidth="1"/>
    <col min="4053" max="4053" width="0" style="73" hidden="1" customWidth="1"/>
    <col min="4054" max="4055" width="15" style="73" customWidth="1"/>
    <col min="4056" max="4056" width="0" style="73" hidden="1" customWidth="1"/>
    <col min="4057" max="4063" width="15" style="73" customWidth="1"/>
    <col min="4064" max="4067" width="0" style="73" hidden="1" customWidth="1"/>
    <col min="4068" max="4071" width="15" style="73" customWidth="1"/>
    <col min="4072" max="4073" width="0" style="73" hidden="1" customWidth="1"/>
    <col min="4074" max="4077" width="15" style="73" customWidth="1"/>
    <col min="4078" max="4079" width="14.28515625" style="73" customWidth="1"/>
    <col min="4080" max="4080" width="15.42578125" style="73" customWidth="1"/>
    <col min="4081" max="4081" width="0" style="73" hidden="1" customWidth="1"/>
    <col min="4082" max="4082" width="8.7109375" style="73" customWidth="1"/>
    <col min="4083" max="4083" width="15.42578125" style="73" customWidth="1"/>
    <col min="4084" max="4084" width="11.28515625" style="73" bestFit="1" customWidth="1"/>
    <col min="4085" max="4085" width="13.42578125" style="73" bestFit="1" customWidth="1"/>
    <col min="4086" max="4266" width="9.140625" style="73"/>
    <col min="4267" max="4267" width="40.5703125" style="73" customWidth="1"/>
    <col min="4268" max="4268" width="14.7109375" style="73" customWidth="1"/>
    <col min="4269" max="4269" width="11.140625" style="73" customWidth="1"/>
    <col min="4270" max="4270" width="15.42578125" style="73" customWidth="1"/>
    <col min="4271" max="4271" width="13.7109375" style="73" customWidth="1"/>
    <col min="4272" max="4272" width="0" style="73" hidden="1" customWidth="1"/>
    <col min="4273" max="4273" width="17.140625" style="73" customWidth="1"/>
    <col min="4274" max="4274" width="0" style="73" hidden="1" customWidth="1"/>
    <col min="4275" max="4275" width="15" style="73" customWidth="1"/>
    <col min="4276" max="4276" width="15.7109375" style="73" customWidth="1"/>
    <col min="4277" max="4278" width="15" style="73" customWidth="1"/>
    <col min="4279" max="4279" width="0" style="73" hidden="1" customWidth="1"/>
    <col min="4280" max="4286" width="15" style="73" customWidth="1"/>
    <col min="4287" max="4288" width="0" style="73" hidden="1" customWidth="1"/>
    <col min="4289" max="4289" width="15" style="73" customWidth="1"/>
    <col min="4290" max="4297" width="0" style="73" hidden="1" customWidth="1"/>
    <col min="4298" max="4298" width="15" style="73" customWidth="1"/>
    <col min="4299" max="4300" width="0" style="73" hidden="1" customWidth="1"/>
    <col min="4301" max="4301" width="15" style="73" customWidth="1"/>
    <col min="4302" max="4303" width="0" style="73" hidden="1" customWidth="1"/>
    <col min="4304" max="4304" width="15" style="73" customWidth="1"/>
    <col min="4305" max="4305" width="0" style="73" hidden="1" customWidth="1"/>
    <col min="4306" max="4306" width="15" style="73" customWidth="1"/>
    <col min="4307" max="4307" width="0" style="73" hidden="1" customWidth="1"/>
    <col min="4308" max="4308" width="15" style="73" customWidth="1"/>
    <col min="4309" max="4309" width="0" style="73" hidden="1" customWidth="1"/>
    <col min="4310" max="4311" width="15" style="73" customWidth="1"/>
    <col min="4312" max="4312" width="0" style="73" hidden="1" customWidth="1"/>
    <col min="4313" max="4319" width="15" style="73" customWidth="1"/>
    <col min="4320" max="4323" width="0" style="73" hidden="1" customWidth="1"/>
    <col min="4324" max="4327" width="15" style="73" customWidth="1"/>
    <col min="4328" max="4329" width="0" style="73" hidden="1" customWidth="1"/>
    <col min="4330" max="4333" width="15" style="73" customWidth="1"/>
    <col min="4334" max="4335" width="14.28515625" style="73" customWidth="1"/>
    <col min="4336" max="4336" width="15.42578125" style="73" customWidth="1"/>
    <col min="4337" max="4337" width="0" style="73" hidden="1" customWidth="1"/>
    <col min="4338" max="4338" width="8.7109375" style="73" customWidth="1"/>
    <col min="4339" max="4339" width="15.42578125" style="73" customWidth="1"/>
    <col min="4340" max="4340" width="11.28515625" style="73" bestFit="1" customWidth="1"/>
    <col min="4341" max="4341" width="13.42578125" style="73" bestFit="1" customWidth="1"/>
    <col min="4342" max="4522" width="9.140625" style="73"/>
    <col min="4523" max="4523" width="40.5703125" style="73" customWidth="1"/>
    <col min="4524" max="4524" width="14.7109375" style="73" customWidth="1"/>
    <col min="4525" max="4525" width="11.140625" style="73" customWidth="1"/>
    <col min="4526" max="4526" width="15.42578125" style="73" customWidth="1"/>
    <col min="4527" max="4527" width="13.7109375" style="73" customWidth="1"/>
    <col min="4528" max="4528" width="0" style="73" hidden="1" customWidth="1"/>
    <col min="4529" max="4529" width="17.140625" style="73" customWidth="1"/>
    <col min="4530" max="4530" width="0" style="73" hidden="1" customWidth="1"/>
    <col min="4531" max="4531" width="15" style="73" customWidth="1"/>
    <col min="4532" max="4532" width="15.7109375" style="73" customWidth="1"/>
    <col min="4533" max="4534" width="15" style="73" customWidth="1"/>
    <col min="4535" max="4535" width="0" style="73" hidden="1" customWidth="1"/>
    <col min="4536" max="4542" width="15" style="73" customWidth="1"/>
    <col min="4543" max="4544" width="0" style="73" hidden="1" customWidth="1"/>
    <col min="4545" max="4545" width="15" style="73" customWidth="1"/>
    <col min="4546" max="4553" width="0" style="73" hidden="1" customWidth="1"/>
    <col min="4554" max="4554" width="15" style="73" customWidth="1"/>
    <col min="4555" max="4556" width="0" style="73" hidden="1" customWidth="1"/>
    <col min="4557" max="4557" width="15" style="73" customWidth="1"/>
    <col min="4558" max="4559" width="0" style="73" hidden="1" customWidth="1"/>
    <col min="4560" max="4560" width="15" style="73" customWidth="1"/>
    <col min="4561" max="4561" width="0" style="73" hidden="1" customWidth="1"/>
    <col min="4562" max="4562" width="15" style="73" customWidth="1"/>
    <col min="4563" max="4563" width="0" style="73" hidden="1" customWidth="1"/>
    <col min="4564" max="4564" width="15" style="73" customWidth="1"/>
    <col min="4565" max="4565" width="0" style="73" hidden="1" customWidth="1"/>
    <col min="4566" max="4567" width="15" style="73" customWidth="1"/>
    <col min="4568" max="4568" width="0" style="73" hidden="1" customWidth="1"/>
    <col min="4569" max="4575" width="15" style="73" customWidth="1"/>
    <col min="4576" max="4579" width="0" style="73" hidden="1" customWidth="1"/>
    <col min="4580" max="4583" width="15" style="73" customWidth="1"/>
    <col min="4584" max="4585" width="0" style="73" hidden="1" customWidth="1"/>
    <col min="4586" max="4589" width="15" style="73" customWidth="1"/>
    <col min="4590" max="4591" width="14.28515625" style="73" customWidth="1"/>
    <col min="4592" max="4592" width="15.42578125" style="73" customWidth="1"/>
    <col min="4593" max="4593" width="0" style="73" hidden="1" customWidth="1"/>
    <col min="4594" max="4594" width="8.7109375" style="73" customWidth="1"/>
    <col min="4595" max="4595" width="15.42578125" style="73" customWidth="1"/>
    <col min="4596" max="4596" width="11.28515625" style="73" bestFit="1" customWidth="1"/>
    <col min="4597" max="4597" width="13.42578125" style="73" bestFit="1" customWidth="1"/>
    <col min="4598" max="4778" width="9.140625" style="73"/>
    <col min="4779" max="4779" width="40.5703125" style="73" customWidth="1"/>
    <col min="4780" max="4780" width="14.7109375" style="73" customWidth="1"/>
    <col min="4781" max="4781" width="11.140625" style="73" customWidth="1"/>
    <col min="4782" max="4782" width="15.42578125" style="73" customWidth="1"/>
    <col min="4783" max="4783" width="13.7109375" style="73" customWidth="1"/>
    <col min="4784" max="4784" width="0" style="73" hidden="1" customWidth="1"/>
    <col min="4785" max="4785" width="17.140625" style="73" customWidth="1"/>
    <col min="4786" max="4786" width="0" style="73" hidden="1" customWidth="1"/>
    <col min="4787" max="4787" width="15" style="73" customWidth="1"/>
    <col min="4788" max="4788" width="15.7109375" style="73" customWidth="1"/>
    <col min="4789" max="4790" width="15" style="73" customWidth="1"/>
    <col min="4791" max="4791" width="0" style="73" hidden="1" customWidth="1"/>
    <col min="4792" max="4798" width="15" style="73" customWidth="1"/>
    <col min="4799" max="4800" width="0" style="73" hidden="1" customWidth="1"/>
    <col min="4801" max="4801" width="15" style="73" customWidth="1"/>
    <col min="4802" max="4809" width="0" style="73" hidden="1" customWidth="1"/>
    <col min="4810" max="4810" width="15" style="73" customWidth="1"/>
    <col min="4811" max="4812" width="0" style="73" hidden="1" customWidth="1"/>
    <col min="4813" max="4813" width="15" style="73" customWidth="1"/>
    <col min="4814" max="4815" width="0" style="73" hidden="1" customWidth="1"/>
    <col min="4816" max="4816" width="15" style="73" customWidth="1"/>
    <col min="4817" max="4817" width="0" style="73" hidden="1" customWidth="1"/>
    <col min="4818" max="4818" width="15" style="73" customWidth="1"/>
    <col min="4819" max="4819" width="0" style="73" hidden="1" customWidth="1"/>
    <col min="4820" max="4820" width="15" style="73" customWidth="1"/>
    <col min="4821" max="4821" width="0" style="73" hidden="1" customWidth="1"/>
    <col min="4822" max="4823" width="15" style="73" customWidth="1"/>
    <col min="4824" max="4824" width="0" style="73" hidden="1" customWidth="1"/>
    <col min="4825" max="4831" width="15" style="73" customWidth="1"/>
    <col min="4832" max="4835" width="0" style="73" hidden="1" customWidth="1"/>
    <col min="4836" max="4839" width="15" style="73" customWidth="1"/>
    <col min="4840" max="4841" width="0" style="73" hidden="1" customWidth="1"/>
    <col min="4842" max="4845" width="15" style="73" customWidth="1"/>
    <col min="4846" max="4847" width="14.28515625" style="73" customWidth="1"/>
    <col min="4848" max="4848" width="15.42578125" style="73" customWidth="1"/>
    <col min="4849" max="4849" width="0" style="73" hidden="1" customWidth="1"/>
    <col min="4850" max="4850" width="8.7109375" style="73" customWidth="1"/>
    <col min="4851" max="4851" width="15.42578125" style="73" customWidth="1"/>
    <col min="4852" max="4852" width="11.28515625" style="73" bestFit="1" customWidth="1"/>
    <col min="4853" max="4853" width="13.42578125" style="73" bestFit="1" customWidth="1"/>
    <col min="4854" max="5034" width="9.140625" style="73"/>
    <col min="5035" max="5035" width="40.5703125" style="73" customWidth="1"/>
    <col min="5036" max="5036" width="14.7109375" style="73" customWidth="1"/>
    <col min="5037" max="5037" width="11.140625" style="73" customWidth="1"/>
    <col min="5038" max="5038" width="15.42578125" style="73" customWidth="1"/>
    <col min="5039" max="5039" width="13.7109375" style="73" customWidth="1"/>
    <col min="5040" max="5040" width="0" style="73" hidden="1" customWidth="1"/>
    <col min="5041" max="5041" width="17.140625" style="73" customWidth="1"/>
    <col min="5042" max="5042" width="0" style="73" hidden="1" customWidth="1"/>
    <col min="5043" max="5043" width="15" style="73" customWidth="1"/>
    <col min="5044" max="5044" width="15.7109375" style="73" customWidth="1"/>
    <col min="5045" max="5046" width="15" style="73" customWidth="1"/>
    <col min="5047" max="5047" width="0" style="73" hidden="1" customWidth="1"/>
    <col min="5048" max="5054" width="15" style="73" customWidth="1"/>
    <col min="5055" max="5056" width="0" style="73" hidden="1" customWidth="1"/>
    <col min="5057" max="5057" width="15" style="73" customWidth="1"/>
    <col min="5058" max="5065" width="0" style="73" hidden="1" customWidth="1"/>
    <col min="5066" max="5066" width="15" style="73" customWidth="1"/>
    <col min="5067" max="5068" width="0" style="73" hidden="1" customWidth="1"/>
    <col min="5069" max="5069" width="15" style="73" customWidth="1"/>
    <col min="5070" max="5071" width="0" style="73" hidden="1" customWidth="1"/>
    <col min="5072" max="5072" width="15" style="73" customWidth="1"/>
    <col min="5073" max="5073" width="0" style="73" hidden="1" customWidth="1"/>
    <col min="5074" max="5074" width="15" style="73" customWidth="1"/>
    <col min="5075" max="5075" width="0" style="73" hidden="1" customWidth="1"/>
    <col min="5076" max="5076" width="15" style="73" customWidth="1"/>
    <col min="5077" max="5077" width="0" style="73" hidden="1" customWidth="1"/>
    <col min="5078" max="5079" width="15" style="73" customWidth="1"/>
    <col min="5080" max="5080" width="0" style="73" hidden="1" customWidth="1"/>
    <col min="5081" max="5087" width="15" style="73" customWidth="1"/>
    <col min="5088" max="5091" width="0" style="73" hidden="1" customWidth="1"/>
    <col min="5092" max="5095" width="15" style="73" customWidth="1"/>
    <col min="5096" max="5097" width="0" style="73" hidden="1" customWidth="1"/>
    <col min="5098" max="5101" width="15" style="73" customWidth="1"/>
    <col min="5102" max="5103" width="14.28515625" style="73" customWidth="1"/>
    <col min="5104" max="5104" width="15.42578125" style="73" customWidth="1"/>
    <col min="5105" max="5105" width="0" style="73" hidden="1" customWidth="1"/>
    <col min="5106" max="5106" width="8.7109375" style="73" customWidth="1"/>
    <col min="5107" max="5107" width="15.42578125" style="73" customWidth="1"/>
    <col min="5108" max="5108" width="11.28515625" style="73" bestFit="1" customWidth="1"/>
    <col min="5109" max="5109" width="13.42578125" style="73" bestFit="1" customWidth="1"/>
    <col min="5110" max="5290" width="9.140625" style="73"/>
    <col min="5291" max="5291" width="40.5703125" style="73" customWidth="1"/>
    <col min="5292" max="5292" width="14.7109375" style="73" customWidth="1"/>
    <col min="5293" max="5293" width="11.140625" style="73" customWidth="1"/>
    <col min="5294" max="5294" width="15.42578125" style="73" customWidth="1"/>
    <col min="5295" max="5295" width="13.7109375" style="73" customWidth="1"/>
    <col min="5296" max="5296" width="0" style="73" hidden="1" customWidth="1"/>
    <col min="5297" max="5297" width="17.140625" style="73" customWidth="1"/>
    <col min="5298" max="5298" width="0" style="73" hidden="1" customWidth="1"/>
    <col min="5299" max="5299" width="15" style="73" customWidth="1"/>
    <col min="5300" max="5300" width="15.7109375" style="73" customWidth="1"/>
    <col min="5301" max="5302" width="15" style="73" customWidth="1"/>
    <col min="5303" max="5303" width="0" style="73" hidden="1" customWidth="1"/>
    <col min="5304" max="5310" width="15" style="73" customWidth="1"/>
    <col min="5311" max="5312" width="0" style="73" hidden="1" customWidth="1"/>
    <col min="5313" max="5313" width="15" style="73" customWidth="1"/>
    <col min="5314" max="5321" width="0" style="73" hidden="1" customWidth="1"/>
    <col min="5322" max="5322" width="15" style="73" customWidth="1"/>
    <col min="5323" max="5324" width="0" style="73" hidden="1" customWidth="1"/>
    <col min="5325" max="5325" width="15" style="73" customWidth="1"/>
    <col min="5326" max="5327" width="0" style="73" hidden="1" customWidth="1"/>
    <col min="5328" max="5328" width="15" style="73" customWidth="1"/>
    <col min="5329" max="5329" width="0" style="73" hidden="1" customWidth="1"/>
    <col min="5330" max="5330" width="15" style="73" customWidth="1"/>
    <col min="5331" max="5331" width="0" style="73" hidden="1" customWidth="1"/>
    <col min="5332" max="5332" width="15" style="73" customWidth="1"/>
    <col min="5333" max="5333" width="0" style="73" hidden="1" customWidth="1"/>
    <col min="5334" max="5335" width="15" style="73" customWidth="1"/>
    <col min="5336" max="5336" width="0" style="73" hidden="1" customWidth="1"/>
    <col min="5337" max="5343" width="15" style="73" customWidth="1"/>
    <col min="5344" max="5347" width="0" style="73" hidden="1" customWidth="1"/>
    <col min="5348" max="5351" width="15" style="73" customWidth="1"/>
    <col min="5352" max="5353" width="0" style="73" hidden="1" customWidth="1"/>
    <col min="5354" max="5357" width="15" style="73" customWidth="1"/>
    <col min="5358" max="5359" width="14.28515625" style="73" customWidth="1"/>
    <col min="5360" max="5360" width="15.42578125" style="73" customWidth="1"/>
    <col min="5361" max="5361" width="0" style="73" hidden="1" customWidth="1"/>
    <col min="5362" max="5362" width="8.7109375" style="73" customWidth="1"/>
    <col min="5363" max="5363" width="15.42578125" style="73" customWidth="1"/>
    <col min="5364" max="5364" width="11.28515625" style="73" bestFit="1" customWidth="1"/>
    <col min="5365" max="5365" width="13.42578125" style="73" bestFit="1" customWidth="1"/>
    <col min="5366" max="5546" width="9.140625" style="73"/>
    <col min="5547" max="5547" width="40.5703125" style="73" customWidth="1"/>
    <col min="5548" max="5548" width="14.7109375" style="73" customWidth="1"/>
    <col min="5549" max="5549" width="11.140625" style="73" customWidth="1"/>
    <col min="5550" max="5550" width="15.42578125" style="73" customWidth="1"/>
    <col min="5551" max="5551" width="13.7109375" style="73" customWidth="1"/>
    <col min="5552" max="5552" width="0" style="73" hidden="1" customWidth="1"/>
    <col min="5553" max="5553" width="17.140625" style="73" customWidth="1"/>
    <col min="5554" max="5554" width="0" style="73" hidden="1" customWidth="1"/>
    <col min="5555" max="5555" width="15" style="73" customWidth="1"/>
    <col min="5556" max="5556" width="15.7109375" style="73" customWidth="1"/>
    <col min="5557" max="5558" width="15" style="73" customWidth="1"/>
    <col min="5559" max="5559" width="0" style="73" hidden="1" customWidth="1"/>
    <col min="5560" max="5566" width="15" style="73" customWidth="1"/>
    <col min="5567" max="5568" width="0" style="73" hidden="1" customWidth="1"/>
    <col min="5569" max="5569" width="15" style="73" customWidth="1"/>
    <col min="5570" max="5577" width="0" style="73" hidden="1" customWidth="1"/>
    <col min="5578" max="5578" width="15" style="73" customWidth="1"/>
    <col min="5579" max="5580" width="0" style="73" hidden="1" customWidth="1"/>
    <col min="5581" max="5581" width="15" style="73" customWidth="1"/>
    <col min="5582" max="5583" width="0" style="73" hidden="1" customWidth="1"/>
    <col min="5584" max="5584" width="15" style="73" customWidth="1"/>
    <col min="5585" max="5585" width="0" style="73" hidden="1" customWidth="1"/>
    <col min="5586" max="5586" width="15" style="73" customWidth="1"/>
    <col min="5587" max="5587" width="0" style="73" hidden="1" customWidth="1"/>
    <col min="5588" max="5588" width="15" style="73" customWidth="1"/>
    <col min="5589" max="5589" width="0" style="73" hidden="1" customWidth="1"/>
    <col min="5590" max="5591" width="15" style="73" customWidth="1"/>
    <col min="5592" max="5592" width="0" style="73" hidden="1" customWidth="1"/>
    <col min="5593" max="5599" width="15" style="73" customWidth="1"/>
    <col min="5600" max="5603" width="0" style="73" hidden="1" customWidth="1"/>
    <col min="5604" max="5607" width="15" style="73" customWidth="1"/>
    <col min="5608" max="5609" width="0" style="73" hidden="1" customWidth="1"/>
    <col min="5610" max="5613" width="15" style="73" customWidth="1"/>
    <col min="5614" max="5615" width="14.28515625" style="73" customWidth="1"/>
    <col min="5616" max="5616" width="15.42578125" style="73" customWidth="1"/>
    <col min="5617" max="5617" width="0" style="73" hidden="1" customWidth="1"/>
    <col min="5618" max="5618" width="8.7109375" style="73" customWidth="1"/>
    <col min="5619" max="5619" width="15.42578125" style="73" customWidth="1"/>
    <col min="5620" max="5620" width="11.28515625" style="73" bestFit="1" customWidth="1"/>
    <col min="5621" max="5621" width="13.42578125" style="73" bestFit="1" customWidth="1"/>
    <col min="5622" max="5802" width="9.140625" style="73"/>
    <col min="5803" max="5803" width="40.5703125" style="73" customWidth="1"/>
    <col min="5804" max="5804" width="14.7109375" style="73" customWidth="1"/>
    <col min="5805" max="5805" width="11.140625" style="73" customWidth="1"/>
    <col min="5806" max="5806" width="15.42578125" style="73" customWidth="1"/>
    <col min="5807" max="5807" width="13.7109375" style="73" customWidth="1"/>
    <col min="5808" max="5808" width="0" style="73" hidden="1" customWidth="1"/>
    <col min="5809" max="5809" width="17.140625" style="73" customWidth="1"/>
    <col min="5810" max="5810" width="0" style="73" hidden="1" customWidth="1"/>
    <col min="5811" max="5811" width="15" style="73" customWidth="1"/>
    <col min="5812" max="5812" width="15.7109375" style="73" customWidth="1"/>
    <col min="5813" max="5814" width="15" style="73" customWidth="1"/>
    <col min="5815" max="5815" width="0" style="73" hidden="1" customWidth="1"/>
    <col min="5816" max="5822" width="15" style="73" customWidth="1"/>
    <col min="5823" max="5824" width="0" style="73" hidden="1" customWidth="1"/>
    <col min="5825" max="5825" width="15" style="73" customWidth="1"/>
    <col min="5826" max="5833" width="0" style="73" hidden="1" customWidth="1"/>
    <col min="5834" max="5834" width="15" style="73" customWidth="1"/>
    <col min="5835" max="5836" width="0" style="73" hidden="1" customWidth="1"/>
    <col min="5837" max="5837" width="15" style="73" customWidth="1"/>
    <col min="5838" max="5839" width="0" style="73" hidden="1" customWidth="1"/>
    <col min="5840" max="5840" width="15" style="73" customWidth="1"/>
    <col min="5841" max="5841" width="0" style="73" hidden="1" customWidth="1"/>
    <col min="5842" max="5842" width="15" style="73" customWidth="1"/>
    <col min="5843" max="5843" width="0" style="73" hidden="1" customWidth="1"/>
    <col min="5844" max="5844" width="15" style="73" customWidth="1"/>
    <col min="5845" max="5845" width="0" style="73" hidden="1" customWidth="1"/>
    <col min="5846" max="5847" width="15" style="73" customWidth="1"/>
    <col min="5848" max="5848" width="0" style="73" hidden="1" customWidth="1"/>
    <col min="5849" max="5855" width="15" style="73" customWidth="1"/>
    <col min="5856" max="5859" width="0" style="73" hidden="1" customWidth="1"/>
    <col min="5860" max="5863" width="15" style="73" customWidth="1"/>
    <col min="5864" max="5865" width="0" style="73" hidden="1" customWidth="1"/>
    <col min="5866" max="5869" width="15" style="73" customWidth="1"/>
    <col min="5870" max="5871" width="14.28515625" style="73" customWidth="1"/>
    <col min="5872" max="5872" width="15.42578125" style="73" customWidth="1"/>
    <col min="5873" max="5873" width="0" style="73" hidden="1" customWidth="1"/>
    <col min="5874" max="5874" width="8.7109375" style="73" customWidth="1"/>
    <col min="5875" max="5875" width="15.42578125" style="73" customWidth="1"/>
    <col min="5876" max="5876" width="11.28515625" style="73" bestFit="1" customWidth="1"/>
    <col min="5877" max="5877" width="13.42578125" style="73" bestFit="1" customWidth="1"/>
    <col min="5878" max="6058" width="9.140625" style="73"/>
    <col min="6059" max="6059" width="40.5703125" style="73" customWidth="1"/>
    <col min="6060" max="6060" width="14.7109375" style="73" customWidth="1"/>
    <col min="6061" max="6061" width="11.140625" style="73" customWidth="1"/>
    <col min="6062" max="6062" width="15.42578125" style="73" customWidth="1"/>
    <col min="6063" max="6063" width="13.7109375" style="73" customWidth="1"/>
    <col min="6064" max="6064" width="0" style="73" hidden="1" customWidth="1"/>
    <col min="6065" max="6065" width="17.140625" style="73" customWidth="1"/>
    <col min="6066" max="6066" width="0" style="73" hidden="1" customWidth="1"/>
    <col min="6067" max="6067" width="15" style="73" customWidth="1"/>
    <col min="6068" max="6068" width="15.7109375" style="73" customWidth="1"/>
    <col min="6069" max="6070" width="15" style="73" customWidth="1"/>
    <col min="6071" max="6071" width="0" style="73" hidden="1" customWidth="1"/>
    <col min="6072" max="6078" width="15" style="73" customWidth="1"/>
    <col min="6079" max="6080" width="0" style="73" hidden="1" customWidth="1"/>
    <col min="6081" max="6081" width="15" style="73" customWidth="1"/>
    <col min="6082" max="6089" width="0" style="73" hidden="1" customWidth="1"/>
    <col min="6090" max="6090" width="15" style="73" customWidth="1"/>
    <col min="6091" max="6092" width="0" style="73" hidden="1" customWidth="1"/>
    <col min="6093" max="6093" width="15" style="73" customWidth="1"/>
    <col min="6094" max="6095" width="0" style="73" hidden="1" customWidth="1"/>
    <col min="6096" max="6096" width="15" style="73" customWidth="1"/>
    <col min="6097" max="6097" width="0" style="73" hidden="1" customWidth="1"/>
    <col min="6098" max="6098" width="15" style="73" customWidth="1"/>
    <col min="6099" max="6099" width="0" style="73" hidden="1" customWidth="1"/>
    <col min="6100" max="6100" width="15" style="73" customWidth="1"/>
    <col min="6101" max="6101" width="0" style="73" hidden="1" customWidth="1"/>
    <col min="6102" max="6103" width="15" style="73" customWidth="1"/>
    <col min="6104" max="6104" width="0" style="73" hidden="1" customWidth="1"/>
    <col min="6105" max="6111" width="15" style="73" customWidth="1"/>
    <col min="6112" max="6115" width="0" style="73" hidden="1" customWidth="1"/>
    <col min="6116" max="6119" width="15" style="73" customWidth="1"/>
    <col min="6120" max="6121" width="0" style="73" hidden="1" customWidth="1"/>
    <col min="6122" max="6125" width="15" style="73" customWidth="1"/>
    <col min="6126" max="6127" width="14.28515625" style="73" customWidth="1"/>
    <col min="6128" max="6128" width="15.42578125" style="73" customWidth="1"/>
    <col min="6129" max="6129" width="0" style="73" hidden="1" customWidth="1"/>
    <col min="6130" max="6130" width="8.7109375" style="73" customWidth="1"/>
    <col min="6131" max="6131" width="15.42578125" style="73" customWidth="1"/>
    <col min="6132" max="6132" width="11.28515625" style="73" bestFit="1" customWidth="1"/>
    <col min="6133" max="6133" width="13.42578125" style="73" bestFit="1" customWidth="1"/>
    <col min="6134" max="6314" width="9.140625" style="73"/>
    <col min="6315" max="6315" width="40.5703125" style="73" customWidth="1"/>
    <col min="6316" max="6316" width="14.7109375" style="73" customWidth="1"/>
    <col min="6317" max="6317" width="11.140625" style="73" customWidth="1"/>
    <col min="6318" max="6318" width="15.42578125" style="73" customWidth="1"/>
    <col min="6319" max="6319" width="13.7109375" style="73" customWidth="1"/>
    <col min="6320" max="6320" width="0" style="73" hidden="1" customWidth="1"/>
    <col min="6321" max="6321" width="17.140625" style="73" customWidth="1"/>
    <col min="6322" max="6322" width="0" style="73" hidden="1" customWidth="1"/>
    <col min="6323" max="6323" width="15" style="73" customWidth="1"/>
    <col min="6324" max="6324" width="15.7109375" style="73" customWidth="1"/>
    <col min="6325" max="6326" width="15" style="73" customWidth="1"/>
    <col min="6327" max="6327" width="0" style="73" hidden="1" customWidth="1"/>
    <col min="6328" max="6334" width="15" style="73" customWidth="1"/>
    <col min="6335" max="6336" width="0" style="73" hidden="1" customWidth="1"/>
    <col min="6337" max="6337" width="15" style="73" customWidth="1"/>
    <col min="6338" max="6345" width="0" style="73" hidden="1" customWidth="1"/>
    <col min="6346" max="6346" width="15" style="73" customWidth="1"/>
    <col min="6347" max="6348" width="0" style="73" hidden="1" customWidth="1"/>
    <col min="6349" max="6349" width="15" style="73" customWidth="1"/>
    <col min="6350" max="6351" width="0" style="73" hidden="1" customWidth="1"/>
    <col min="6352" max="6352" width="15" style="73" customWidth="1"/>
    <col min="6353" max="6353" width="0" style="73" hidden="1" customWidth="1"/>
    <col min="6354" max="6354" width="15" style="73" customWidth="1"/>
    <col min="6355" max="6355" width="0" style="73" hidden="1" customWidth="1"/>
    <col min="6356" max="6356" width="15" style="73" customWidth="1"/>
    <col min="6357" max="6357" width="0" style="73" hidden="1" customWidth="1"/>
    <col min="6358" max="6359" width="15" style="73" customWidth="1"/>
    <col min="6360" max="6360" width="0" style="73" hidden="1" customWidth="1"/>
    <col min="6361" max="6367" width="15" style="73" customWidth="1"/>
    <col min="6368" max="6371" width="0" style="73" hidden="1" customWidth="1"/>
    <col min="6372" max="6375" width="15" style="73" customWidth="1"/>
    <col min="6376" max="6377" width="0" style="73" hidden="1" customWidth="1"/>
    <col min="6378" max="6381" width="15" style="73" customWidth="1"/>
    <col min="6382" max="6383" width="14.28515625" style="73" customWidth="1"/>
    <col min="6384" max="6384" width="15.42578125" style="73" customWidth="1"/>
    <col min="6385" max="6385" width="0" style="73" hidden="1" customWidth="1"/>
    <col min="6386" max="6386" width="8.7109375" style="73" customWidth="1"/>
    <col min="6387" max="6387" width="15.42578125" style="73" customWidth="1"/>
    <col min="6388" max="6388" width="11.28515625" style="73" bestFit="1" customWidth="1"/>
    <col min="6389" max="6389" width="13.42578125" style="73" bestFit="1" customWidth="1"/>
    <col min="6390" max="6570" width="9.140625" style="73"/>
    <col min="6571" max="6571" width="40.5703125" style="73" customWidth="1"/>
    <col min="6572" max="6572" width="14.7109375" style="73" customWidth="1"/>
    <col min="6573" max="6573" width="11.140625" style="73" customWidth="1"/>
    <col min="6574" max="6574" width="15.42578125" style="73" customWidth="1"/>
    <col min="6575" max="6575" width="13.7109375" style="73" customWidth="1"/>
    <col min="6576" max="6576" width="0" style="73" hidden="1" customWidth="1"/>
    <col min="6577" max="6577" width="17.140625" style="73" customWidth="1"/>
    <col min="6578" max="6578" width="0" style="73" hidden="1" customWidth="1"/>
    <col min="6579" max="6579" width="15" style="73" customWidth="1"/>
    <col min="6580" max="6580" width="15.7109375" style="73" customWidth="1"/>
    <col min="6581" max="6582" width="15" style="73" customWidth="1"/>
    <col min="6583" max="6583" width="0" style="73" hidden="1" customWidth="1"/>
    <col min="6584" max="6590" width="15" style="73" customWidth="1"/>
    <col min="6591" max="6592" width="0" style="73" hidden="1" customWidth="1"/>
    <col min="6593" max="6593" width="15" style="73" customWidth="1"/>
    <col min="6594" max="6601" width="0" style="73" hidden="1" customWidth="1"/>
    <col min="6602" max="6602" width="15" style="73" customWidth="1"/>
    <col min="6603" max="6604" width="0" style="73" hidden="1" customWidth="1"/>
    <col min="6605" max="6605" width="15" style="73" customWidth="1"/>
    <col min="6606" max="6607" width="0" style="73" hidden="1" customWidth="1"/>
    <col min="6608" max="6608" width="15" style="73" customWidth="1"/>
    <col min="6609" max="6609" width="0" style="73" hidden="1" customWidth="1"/>
    <col min="6610" max="6610" width="15" style="73" customWidth="1"/>
    <col min="6611" max="6611" width="0" style="73" hidden="1" customWidth="1"/>
    <col min="6612" max="6612" width="15" style="73" customWidth="1"/>
    <col min="6613" max="6613" width="0" style="73" hidden="1" customWidth="1"/>
    <col min="6614" max="6615" width="15" style="73" customWidth="1"/>
    <col min="6616" max="6616" width="0" style="73" hidden="1" customWidth="1"/>
    <col min="6617" max="6623" width="15" style="73" customWidth="1"/>
    <col min="6624" max="6627" width="0" style="73" hidden="1" customWidth="1"/>
    <col min="6628" max="6631" width="15" style="73" customWidth="1"/>
    <col min="6632" max="6633" width="0" style="73" hidden="1" customWidth="1"/>
    <col min="6634" max="6637" width="15" style="73" customWidth="1"/>
    <col min="6638" max="6639" width="14.28515625" style="73" customWidth="1"/>
    <col min="6640" max="6640" width="15.42578125" style="73" customWidth="1"/>
    <col min="6641" max="6641" width="0" style="73" hidden="1" customWidth="1"/>
    <col min="6642" max="6642" width="8.7109375" style="73" customWidth="1"/>
    <col min="6643" max="6643" width="15.42578125" style="73" customWidth="1"/>
    <col min="6644" max="6644" width="11.28515625" style="73" bestFit="1" customWidth="1"/>
    <col min="6645" max="6645" width="13.42578125" style="73" bestFit="1" customWidth="1"/>
    <col min="6646" max="6826" width="9.140625" style="73"/>
    <col min="6827" max="6827" width="40.5703125" style="73" customWidth="1"/>
    <col min="6828" max="6828" width="14.7109375" style="73" customWidth="1"/>
    <col min="6829" max="6829" width="11.140625" style="73" customWidth="1"/>
    <col min="6830" max="6830" width="15.42578125" style="73" customWidth="1"/>
    <col min="6831" max="6831" width="13.7109375" style="73" customWidth="1"/>
    <col min="6832" max="6832" width="0" style="73" hidden="1" customWidth="1"/>
    <col min="6833" max="6833" width="17.140625" style="73" customWidth="1"/>
    <col min="6834" max="6834" width="0" style="73" hidden="1" customWidth="1"/>
    <col min="6835" max="6835" width="15" style="73" customWidth="1"/>
    <col min="6836" max="6836" width="15.7109375" style="73" customWidth="1"/>
    <col min="6837" max="6838" width="15" style="73" customWidth="1"/>
    <col min="6839" max="6839" width="0" style="73" hidden="1" customWidth="1"/>
    <col min="6840" max="6846" width="15" style="73" customWidth="1"/>
    <col min="6847" max="6848" width="0" style="73" hidden="1" customWidth="1"/>
    <col min="6849" max="6849" width="15" style="73" customWidth="1"/>
    <col min="6850" max="6857" width="0" style="73" hidden="1" customWidth="1"/>
    <col min="6858" max="6858" width="15" style="73" customWidth="1"/>
    <col min="6859" max="6860" width="0" style="73" hidden="1" customWidth="1"/>
    <col min="6861" max="6861" width="15" style="73" customWidth="1"/>
    <col min="6862" max="6863" width="0" style="73" hidden="1" customWidth="1"/>
    <col min="6864" max="6864" width="15" style="73" customWidth="1"/>
    <col min="6865" max="6865" width="0" style="73" hidden="1" customWidth="1"/>
    <col min="6866" max="6866" width="15" style="73" customWidth="1"/>
    <col min="6867" max="6867" width="0" style="73" hidden="1" customWidth="1"/>
    <col min="6868" max="6868" width="15" style="73" customWidth="1"/>
    <col min="6869" max="6869" width="0" style="73" hidden="1" customWidth="1"/>
    <col min="6870" max="6871" width="15" style="73" customWidth="1"/>
    <col min="6872" max="6872" width="0" style="73" hidden="1" customWidth="1"/>
    <col min="6873" max="6879" width="15" style="73" customWidth="1"/>
    <col min="6880" max="6883" width="0" style="73" hidden="1" customWidth="1"/>
    <col min="6884" max="6887" width="15" style="73" customWidth="1"/>
    <col min="6888" max="6889" width="0" style="73" hidden="1" customWidth="1"/>
    <col min="6890" max="6893" width="15" style="73" customWidth="1"/>
    <col min="6894" max="6895" width="14.28515625" style="73" customWidth="1"/>
    <col min="6896" max="6896" width="15.42578125" style="73" customWidth="1"/>
    <col min="6897" max="6897" width="0" style="73" hidden="1" customWidth="1"/>
    <col min="6898" max="6898" width="8.7109375" style="73" customWidth="1"/>
    <col min="6899" max="6899" width="15.42578125" style="73" customWidth="1"/>
    <col min="6900" max="6900" width="11.28515625" style="73" bestFit="1" customWidth="1"/>
    <col min="6901" max="6901" width="13.42578125" style="73" bestFit="1" customWidth="1"/>
    <col min="6902" max="7082" width="9.140625" style="73"/>
    <col min="7083" max="7083" width="40.5703125" style="73" customWidth="1"/>
    <col min="7084" max="7084" width="14.7109375" style="73" customWidth="1"/>
    <col min="7085" max="7085" width="11.140625" style="73" customWidth="1"/>
    <col min="7086" max="7086" width="15.42578125" style="73" customWidth="1"/>
    <col min="7087" max="7087" width="13.7109375" style="73" customWidth="1"/>
    <col min="7088" max="7088" width="0" style="73" hidden="1" customWidth="1"/>
    <col min="7089" max="7089" width="17.140625" style="73" customWidth="1"/>
    <col min="7090" max="7090" width="0" style="73" hidden="1" customWidth="1"/>
    <col min="7091" max="7091" width="15" style="73" customWidth="1"/>
    <col min="7092" max="7092" width="15.7109375" style="73" customWidth="1"/>
    <col min="7093" max="7094" width="15" style="73" customWidth="1"/>
    <col min="7095" max="7095" width="0" style="73" hidden="1" customWidth="1"/>
    <col min="7096" max="7102" width="15" style="73" customWidth="1"/>
    <col min="7103" max="7104" width="0" style="73" hidden="1" customWidth="1"/>
    <col min="7105" max="7105" width="15" style="73" customWidth="1"/>
    <col min="7106" max="7113" width="0" style="73" hidden="1" customWidth="1"/>
    <col min="7114" max="7114" width="15" style="73" customWidth="1"/>
    <col min="7115" max="7116" width="0" style="73" hidden="1" customWidth="1"/>
    <col min="7117" max="7117" width="15" style="73" customWidth="1"/>
    <col min="7118" max="7119" width="0" style="73" hidden="1" customWidth="1"/>
    <col min="7120" max="7120" width="15" style="73" customWidth="1"/>
    <col min="7121" max="7121" width="0" style="73" hidden="1" customWidth="1"/>
    <col min="7122" max="7122" width="15" style="73" customWidth="1"/>
    <col min="7123" max="7123" width="0" style="73" hidden="1" customWidth="1"/>
    <col min="7124" max="7124" width="15" style="73" customWidth="1"/>
    <col min="7125" max="7125" width="0" style="73" hidden="1" customWidth="1"/>
    <col min="7126" max="7127" width="15" style="73" customWidth="1"/>
    <col min="7128" max="7128" width="0" style="73" hidden="1" customWidth="1"/>
    <col min="7129" max="7135" width="15" style="73" customWidth="1"/>
    <col min="7136" max="7139" width="0" style="73" hidden="1" customWidth="1"/>
    <col min="7140" max="7143" width="15" style="73" customWidth="1"/>
    <col min="7144" max="7145" width="0" style="73" hidden="1" customWidth="1"/>
    <col min="7146" max="7149" width="15" style="73" customWidth="1"/>
    <col min="7150" max="7151" width="14.28515625" style="73" customWidth="1"/>
    <col min="7152" max="7152" width="15.42578125" style="73" customWidth="1"/>
    <col min="7153" max="7153" width="0" style="73" hidden="1" customWidth="1"/>
    <col min="7154" max="7154" width="8.7109375" style="73" customWidth="1"/>
    <col min="7155" max="7155" width="15.42578125" style="73" customWidth="1"/>
    <col min="7156" max="7156" width="11.28515625" style="73" bestFit="1" customWidth="1"/>
    <col min="7157" max="7157" width="13.42578125" style="73" bestFit="1" customWidth="1"/>
    <col min="7158" max="7338" width="9.140625" style="73"/>
    <col min="7339" max="7339" width="40.5703125" style="73" customWidth="1"/>
    <col min="7340" max="7340" width="14.7109375" style="73" customWidth="1"/>
    <col min="7341" max="7341" width="11.140625" style="73" customWidth="1"/>
    <col min="7342" max="7342" width="15.42578125" style="73" customWidth="1"/>
    <col min="7343" max="7343" width="13.7109375" style="73" customWidth="1"/>
    <col min="7344" max="7344" width="0" style="73" hidden="1" customWidth="1"/>
    <col min="7345" max="7345" width="17.140625" style="73" customWidth="1"/>
    <col min="7346" max="7346" width="0" style="73" hidden="1" customWidth="1"/>
    <col min="7347" max="7347" width="15" style="73" customWidth="1"/>
    <col min="7348" max="7348" width="15.7109375" style="73" customWidth="1"/>
    <col min="7349" max="7350" width="15" style="73" customWidth="1"/>
    <col min="7351" max="7351" width="0" style="73" hidden="1" customWidth="1"/>
    <col min="7352" max="7358" width="15" style="73" customWidth="1"/>
    <col min="7359" max="7360" width="0" style="73" hidden="1" customWidth="1"/>
    <col min="7361" max="7361" width="15" style="73" customWidth="1"/>
    <col min="7362" max="7369" width="0" style="73" hidden="1" customWidth="1"/>
    <col min="7370" max="7370" width="15" style="73" customWidth="1"/>
    <col min="7371" max="7372" width="0" style="73" hidden="1" customWidth="1"/>
    <col min="7373" max="7373" width="15" style="73" customWidth="1"/>
    <col min="7374" max="7375" width="0" style="73" hidden="1" customWidth="1"/>
    <col min="7376" max="7376" width="15" style="73" customWidth="1"/>
    <col min="7377" max="7377" width="0" style="73" hidden="1" customWidth="1"/>
    <col min="7378" max="7378" width="15" style="73" customWidth="1"/>
    <col min="7379" max="7379" width="0" style="73" hidden="1" customWidth="1"/>
    <col min="7380" max="7380" width="15" style="73" customWidth="1"/>
    <col min="7381" max="7381" width="0" style="73" hidden="1" customWidth="1"/>
    <col min="7382" max="7383" width="15" style="73" customWidth="1"/>
    <col min="7384" max="7384" width="0" style="73" hidden="1" customWidth="1"/>
    <col min="7385" max="7391" width="15" style="73" customWidth="1"/>
    <col min="7392" max="7395" width="0" style="73" hidden="1" customWidth="1"/>
    <col min="7396" max="7399" width="15" style="73" customWidth="1"/>
    <col min="7400" max="7401" width="0" style="73" hidden="1" customWidth="1"/>
    <col min="7402" max="7405" width="15" style="73" customWidth="1"/>
    <col min="7406" max="7407" width="14.28515625" style="73" customWidth="1"/>
    <col min="7408" max="7408" width="15.42578125" style="73" customWidth="1"/>
    <col min="7409" max="7409" width="0" style="73" hidden="1" customWidth="1"/>
    <col min="7410" max="7410" width="8.7109375" style="73" customWidth="1"/>
    <col min="7411" max="7411" width="15.42578125" style="73" customWidth="1"/>
    <col min="7412" max="7412" width="11.28515625" style="73" bestFit="1" customWidth="1"/>
    <col min="7413" max="7413" width="13.42578125" style="73" bestFit="1" customWidth="1"/>
    <col min="7414" max="7594" width="9.140625" style="73"/>
    <col min="7595" max="7595" width="40.5703125" style="73" customWidth="1"/>
    <col min="7596" max="7596" width="14.7109375" style="73" customWidth="1"/>
    <col min="7597" max="7597" width="11.140625" style="73" customWidth="1"/>
    <col min="7598" max="7598" width="15.42578125" style="73" customWidth="1"/>
    <col min="7599" max="7599" width="13.7109375" style="73" customWidth="1"/>
    <col min="7600" max="7600" width="0" style="73" hidden="1" customWidth="1"/>
    <col min="7601" max="7601" width="17.140625" style="73" customWidth="1"/>
    <col min="7602" max="7602" width="0" style="73" hidden="1" customWidth="1"/>
    <col min="7603" max="7603" width="15" style="73" customWidth="1"/>
    <col min="7604" max="7604" width="15.7109375" style="73" customWidth="1"/>
    <col min="7605" max="7606" width="15" style="73" customWidth="1"/>
    <col min="7607" max="7607" width="0" style="73" hidden="1" customWidth="1"/>
    <col min="7608" max="7614" width="15" style="73" customWidth="1"/>
    <col min="7615" max="7616" width="0" style="73" hidden="1" customWidth="1"/>
    <col min="7617" max="7617" width="15" style="73" customWidth="1"/>
    <col min="7618" max="7625" width="0" style="73" hidden="1" customWidth="1"/>
    <col min="7626" max="7626" width="15" style="73" customWidth="1"/>
    <col min="7627" max="7628" width="0" style="73" hidden="1" customWidth="1"/>
    <col min="7629" max="7629" width="15" style="73" customWidth="1"/>
    <col min="7630" max="7631" width="0" style="73" hidden="1" customWidth="1"/>
    <col min="7632" max="7632" width="15" style="73" customWidth="1"/>
    <col min="7633" max="7633" width="0" style="73" hidden="1" customWidth="1"/>
    <col min="7634" max="7634" width="15" style="73" customWidth="1"/>
    <col min="7635" max="7635" width="0" style="73" hidden="1" customWidth="1"/>
    <col min="7636" max="7636" width="15" style="73" customWidth="1"/>
    <col min="7637" max="7637" width="0" style="73" hidden="1" customWidth="1"/>
    <col min="7638" max="7639" width="15" style="73" customWidth="1"/>
    <col min="7640" max="7640" width="0" style="73" hidden="1" customWidth="1"/>
    <col min="7641" max="7647" width="15" style="73" customWidth="1"/>
    <col min="7648" max="7651" width="0" style="73" hidden="1" customWidth="1"/>
    <col min="7652" max="7655" width="15" style="73" customWidth="1"/>
    <col min="7656" max="7657" width="0" style="73" hidden="1" customWidth="1"/>
    <col min="7658" max="7661" width="15" style="73" customWidth="1"/>
    <col min="7662" max="7663" width="14.28515625" style="73" customWidth="1"/>
    <col min="7664" max="7664" width="15.42578125" style="73" customWidth="1"/>
    <col min="7665" max="7665" width="0" style="73" hidden="1" customWidth="1"/>
    <col min="7666" max="7666" width="8.7109375" style="73" customWidth="1"/>
    <col min="7667" max="7667" width="15.42578125" style="73" customWidth="1"/>
    <col min="7668" max="7668" width="11.28515625" style="73" bestFit="1" customWidth="1"/>
    <col min="7669" max="7669" width="13.42578125" style="73" bestFit="1" customWidth="1"/>
    <col min="7670" max="7850" width="9.140625" style="73"/>
    <col min="7851" max="7851" width="40.5703125" style="73" customWidth="1"/>
    <col min="7852" max="7852" width="14.7109375" style="73" customWidth="1"/>
    <col min="7853" max="7853" width="11.140625" style="73" customWidth="1"/>
    <col min="7854" max="7854" width="15.42578125" style="73" customWidth="1"/>
    <col min="7855" max="7855" width="13.7109375" style="73" customWidth="1"/>
    <col min="7856" max="7856" width="0" style="73" hidden="1" customWidth="1"/>
    <col min="7857" max="7857" width="17.140625" style="73" customWidth="1"/>
    <col min="7858" max="7858" width="0" style="73" hidden="1" customWidth="1"/>
    <col min="7859" max="7859" width="15" style="73" customWidth="1"/>
    <col min="7860" max="7860" width="15.7109375" style="73" customWidth="1"/>
    <col min="7861" max="7862" width="15" style="73" customWidth="1"/>
    <col min="7863" max="7863" width="0" style="73" hidden="1" customWidth="1"/>
    <col min="7864" max="7870" width="15" style="73" customWidth="1"/>
    <col min="7871" max="7872" width="0" style="73" hidden="1" customWidth="1"/>
    <col min="7873" max="7873" width="15" style="73" customWidth="1"/>
    <col min="7874" max="7881" width="0" style="73" hidden="1" customWidth="1"/>
    <col min="7882" max="7882" width="15" style="73" customWidth="1"/>
    <col min="7883" max="7884" width="0" style="73" hidden="1" customWidth="1"/>
    <col min="7885" max="7885" width="15" style="73" customWidth="1"/>
    <col min="7886" max="7887" width="0" style="73" hidden="1" customWidth="1"/>
    <col min="7888" max="7888" width="15" style="73" customWidth="1"/>
    <col min="7889" max="7889" width="0" style="73" hidden="1" customWidth="1"/>
    <col min="7890" max="7890" width="15" style="73" customWidth="1"/>
    <col min="7891" max="7891" width="0" style="73" hidden="1" customWidth="1"/>
    <col min="7892" max="7892" width="15" style="73" customWidth="1"/>
    <col min="7893" max="7893" width="0" style="73" hidden="1" customWidth="1"/>
    <col min="7894" max="7895" width="15" style="73" customWidth="1"/>
    <col min="7896" max="7896" width="0" style="73" hidden="1" customWidth="1"/>
    <col min="7897" max="7903" width="15" style="73" customWidth="1"/>
    <col min="7904" max="7907" width="0" style="73" hidden="1" customWidth="1"/>
    <col min="7908" max="7911" width="15" style="73" customWidth="1"/>
    <col min="7912" max="7913" width="0" style="73" hidden="1" customWidth="1"/>
    <col min="7914" max="7917" width="15" style="73" customWidth="1"/>
    <col min="7918" max="7919" width="14.28515625" style="73" customWidth="1"/>
    <col min="7920" max="7920" width="15.42578125" style="73" customWidth="1"/>
    <col min="7921" max="7921" width="0" style="73" hidden="1" customWidth="1"/>
    <col min="7922" max="7922" width="8.7109375" style="73" customWidth="1"/>
    <col min="7923" max="7923" width="15.42578125" style="73" customWidth="1"/>
    <col min="7924" max="7924" width="11.28515625" style="73" bestFit="1" customWidth="1"/>
    <col min="7925" max="7925" width="13.42578125" style="73" bestFit="1" customWidth="1"/>
    <col min="7926" max="8106" width="9.140625" style="73"/>
    <col min="8107" max="8107" width="40.5703125" style="73" customWidth="1"/>
    <col min="8108" max="8108" width="14.7109375" style="73" customWidth="1"/>
    <col min="8109" max="8109" width="11.140625" style="73" customWidth="1"/>
    <col min="8110" max="8110" width="15.42578125" style="73" customWidth="1"/>
    <col min="8111" max="8111" width="13.7109375" style="73" customWidth="1"/>
    <col min="8112" max="8112" width="0" style="73" hidden="1" customWidth="1"/>
    <col min="8113" max="8113" width="17.140625" style="73" customWidth="1"/>
    <col min="8114" max="8114" width="0" style="73" hidden="1" customWidth="1"/>
    <col min="8115" max="8115" width="15" style="73" customWidth="1"/>
    <col min="8116" max="8116" width="15.7109375" style="73" customWidth="1"/>
    <col min="8117" max="8118" width="15" style="73" customWidth="1"/>
    <col min="8119" max="8119" width="0" style="73" hidden="1" customWidth="1"/>
    <col min="8120" max="8126" width="15" style="73" customWidth="1"/>
    <col min="8127" max="8128" width="0" style="73" hidden="1" customWidth="1"/>
    <col min="8129" max="8129" width="15" style="73" customWidth="1"/>
    <col min="8130" max="8137" width="0" style="73" hidden="1" customWidth="1"/>
    <col min="8138" max="8138" width="15" style="73" customWidth="1"/>
    <col min="8139" max="8140" width="0" style="73" hidden="1" customWidth="1"/>
    <col min="8141" max="8141" width="15" style="73" customWidth="1"/>
    <col min="8142" max="8143" width="0" style="73" hidden="1" customWidth="1"/>
    <col min="8144" max="8144" width="15" style="73" customWidth="1"/>
    <col min="8145" max="8145" width="0" style="73" hidden="1" customWidth="1"/>
    <col min="8146" max="8146" width="15" style="73" customWidth="1"/>
    <col min="8147" max="8147" width="0" style="73" hidden="1" customWidth="1"/>
    <col min="8148" max="8148" width="15" style="73" customWidth="1"/>
    <col min="8149" max="8149" width="0" style="73" hidden="1" customWidth="1"/>
    <col min="8150" max="8151" width="15" style="73" customWidth="1"/>
    <col min="8152" max="8152" width="0" style="73" hidden="1" customWidth="1"/>
    <col min="8153" max="8159" width="15" style="73" customWidth="1"/>
    <col min="8160" max="8163" width="0" style="73" hidden="1" customWidth="1"/>
    <col min="8164" max="8167" width="15" style="73" customWidth="1"/>
    <col min="8168" max="8169" width="0" style="73" hidden="1" customWidth="1"/>
    <col min="8170" max="8173" width="15" style="73" customWidth="1"/>
    <col min="8174" max="8175" width="14.28515625" style="73" customWidth="1"/>
    <col min="8176" max="8176" width="15.42578125" style="73" customWidth="1"/>
    <col min="8177" max="8177" width="0" style="73" hidden="1" customWidth="1"/>
    <col min="8178" max="8178" width="8.7109375" style="73" customWidth="1"/>
    <col min="8179" max="8179" width="15.42578125" style="73" customWidth="1"/>
    <col min="8180" max="8180" width="11.28515625" style="73" bestFit="1" customWidth="1"/>
    <col min="8181" max="8181" width="13.42578125" style="73" bestFit="1" customWidth="1"/>
    <col min="8182" max="8362" width="9.140625" style="73"/>
    <col min="8363" max="8363" width="40.5703125" style="73" customWidth="1"/>
    <col min="8364" max="8364" width="14.7109375" style="73" customWidth="1"/>
    <col min="8365" max="8365" width="11.140625" style="73" customWidth="1"/>
    <col min="8366" max="8366" width="15.42578125" style="73" customWidth="1"/>
    <col min="8367" max="8367" width="13.7109375" style="73" customWidth="1"/>
    <col min="8368" max="8368" width="0" style="73" hidden="1" customWidth="1"/>
    <col min="8369" max="8369" width="17.140625" style="73" customWidth="1"/>
    <col min="8370" max="8370" width="0" style="73" hidden="1" customWidth="1"/>
    <col min="8371" max="8371" width="15" style="73" customWidth="1"/>
    <col min="8372" max="8372" width="15.7109375" style="73" customWidth="1"/>
    <col min="8373" max="8374" width="15" style="73" customWidth="1"/>
    <col min="8375" max="8375" width="0" style="73" hidden="1" customWidth="1"/>
    <col min="8376" max="8382" width="15" style="73" customWidth="1"/>
    <col min="8383" max="8384" width="0" style="73" hidden="1" customWidth="1"/>
    <col min="8385" max="8385" width="15" style="73" customWidth="1"/>
    <col min="8386" max="8393" width="0" style="73" hidden="1" customWidth="1"/>
    <col min="8394" max="8394" width="15" style="73" customWidth="1"/>
    <col min="8395" max="8396" width="0" style="73" hidden="1" customWidth="1"/>
    <col min="8397" max="8397" width="15" style="73" customWidth="1"/>
    <col min="8398" max="8399" width="0" style="73" hidden="1" customWidth="1"/>
    <col min="8400" max="8400" width="15" style="73" customWidth="1"/>
    <col min="8401" max="8401" width="0" style="73" hidden="1" customWidth="1"/>
    <col min="8402" max="8402" width="15" style="73" customWidth="1"/>
    <col min="8403" max="8403" width="0" style="73" hidden="1" customWidth="1"/>
    <col min="8404" max="8404" width="15" style="73" customWidth="1"/>
    <col min="8405" max="8405" width="0" style="73" hidden="1" customWidth="1"/>
    <col min="8406" max="8407" width="15" style="73" customWidth="1"/>
    <col min="8408" max="8408" width="0" style="73" hidden="1" customWidth="1"/>
    <col min="8409" max="8415" width="15" style="73" customWidth="1"/>
    <col min="8416" max="8419" width="0" style="73" hidden="1" customWidth="1"/>
    <col min="8420" max="8423" width="15" style="73" customWidth="1"/>
    <col min="8424" max="8425" width="0" style="73" hidden="1" customWidth="1"/>
    <col min="8426" max="8429" width="15" style="73" customWidth="1"/>
    <col min="8430" max="8431" width="14.28515625" style="73" customWidth="1"/>
    <col min="8432" max="8432" width="15.42578125" style="73" customWidth="1"/>
    <col min="8433" max="8433" width="0" style="73" hidden="1" customWidth="1"/>
    <col min="8434" max="8434" width="8.7109375" style="73" customWidth="1"/>
    <col min="8435" max="8435" width="15.42578125" style="73" customWidth="1"/>
    <col min="8436" max="8436" width="11.28515625" style="73" bestFit="1" customWidth="1"/>
    <col min="8437" max="8437" width="13.42578125" style="73" bestFit="1" customWidth="1"/>
    <col min="8438" max="8618" width="9.140625" style="73"/>
    <col min="8619" max="8619" width="40.5703125" style="73" customWidth="1"/>
    <col min="8620" max="8620" width="14.7109375" style="73" customWidth="1"/>
    <col min="8621" max="8621" width="11.140625" style="73" customWidth="1"/>
    <col min="8622" max="8622" width="15.42578125" style="73" customWidth="1"/>
    <col min="8623" max="8623" width="13.7109375" style="73" customWidth="1"/>
    <col min="8624" max="8624" width="0" style="73" hidden="1" customWidth="1"/>
    <col min="8625" max="8625" width="17.140625" style="73" customWidth="1"/>
    <col min="8626" max="8626" width="0" style="73" hidden="1" customWidth="1"/>
    <col min="8627" max="8627" width="15" style="73" customWidth="1"/>
    <col min="8628" max="8628" width="15.7109375" style="73" customWidth="1"/>
    <col min="8629" max="8630" width="15" style="73" customWidth="1"/>
    <col min="8631" max="8631" width="0" style="73" hidden="1" customWidth="1"/>
    <col min="8632" max="8638" width="15" style="73" customWidth="1"/>
    <col min="8639" max="8640" width="0" style="73" hidden="1" customWidth="1"/>
    <col min="8641" max="8641" width="15" style="73" customWidth="1"/>
    <col min="8642" max="8649" width="0" style="73" hidden="1" customWidth="1"/>
    <col min="8650" max="8650" width="15" style="73" customWidth="1"/>
    <col min="8651" max="8652" width="0" style="73" hidden="1" customWidth="1"/>
    <col min="8653" max="8653" width="15" style="73" customWidth="1"/>
    <col min="8654" max="8655" width="0" style="73" hidden="1" customWidth="1"/>
    <col min="8656" max="8656" width="15" style="73" customWidth="1"/>
    <col min="8657" max="8657" width="0" style="73" hidden="1" customWidth="1"/>
    <col min="8658" max="8658" width="15" style="73" customWidth="1"/>
    <col min="8659" max="8659" width="0" style="73" hidden="1" customWidth="1"/>
    <col min="8660" max="8660" width="15" style="73" customWidth="1"/>
    <col min="8661" max="8661" width="0" style="73" hidden="1" customWidth="1"/>
    <col min="8662" max="8663" width="15" style="73" customWidth="1"/>
    <col min="8664" max="8664" width="0" style="73" hidden="1" customWidth="1"/>
    <col min="8665" max="8671" width="15" style="73" customWidth="1"/>
    <col min="8672" max="8675" width="0" style="73" hidden="1" customWidth="1"/>
    <col min="8676" max="8679" width="15" style="73" customWidth="1"/>
    <col min="8680" max="8681" width="0" style="73" hidden="1" customWidth="1"/>
    <col min="8682" max="8685" width="15" style="73" customWidth="1"/>
    <col min="8686" max="8687" width="14.28515625" style="73" customWidth="1"/>
    <col min="8688" max="8688" width="15.42578125" style="73" customWidth="1"/>
    <col min="8689" max="8689" width="0" style="73" hidden="1" customWidth="1"/>
    <col min="8690" max="8690" width="8.7109375" style="73" customWidth="1"/>
    <col min="8691" max="8691" width="15.42578125" style="73" customWidth="1"/>
    <col min="8692" max="8692" width="11.28515625" style="73" bestFit="1" customWidth="1"/>
    <col min="8693" max="8693" width="13.42578125" style="73" bestFit="1" customWidth="1"/>
    <col min="8694" max="8874" width="9.140625" style="73"/>
    <col min="8875" max="8875" width="40.5703125" style="73" customWidth="1"/>
    <col min="8876" max="8876" width="14.7109375" style="73" customWidth="1"/>
    <col min="8877" max="8877" width="11.140625" style="73" customWidth="1"/>
    <col min="8878" max="8878" width="15.42578125" style="73" customWidth="1"/>
    <col min="8879" max="8879" width="13.7109375" style="73" customWidth="1"/>
    <col min="8880" max="8880" width="0" style="73" hidden="1" customWidth="1"/>
    <col min="8881" max="8881" width="17.140625" style="73" customWidth="1"/>
    <col min="8882" max="8882" width="0" style="73" hidden="1" customWidth="1"/>
    <col min="8883" max="8883" width="15" style="73" customWidth="1"/>
    <col min="8884" max="8884" width="15.7109375" style="73" customWidth="1"/>
    <col min="8885" max="8886" width="15" style="73" customWidth="1"/>
    <col min="8887" max="8887" width="0" style="73" hidden="1" customWidth="1"/>
    <col min="8888" max="8894" width="15" style="73" customWidth="1"/>
    <col min="8895" max="8896" width="0" style="73" hidden="1" customWidth="1"/>
    <col min="8897" max="8897" width="15" style="73" customWidth="1"/>
    <col min="8898" max="8905" width="0" style="73" hidden="1" customWidth="1"/>
    <col min="8906" max="8906" width="15" style="73" customWidth="1"/>
    <col min="8907" max="8908" width="0" style="73" hidden="1" customWidth="1"/>
    <col min="8909" max="8909" width="15" style="73" customWidth="1"/>
    <col min="8910" max="8911" width="0" style="73" hidden="1" customWidth="1"/>
    <col min="8912" max="8912" width="15" style="73" customWidth="1"/>
    <col min="8913" max="8913" width="0" style="73" hidden="1" customWidth="1"/>
    <col min="8914" max="8914" width="15" style="73" customWidth="1"/>
    <col min="8915" max="8915" width="0" style="73" hidden="1" customWidth="1"/>
    <col min="8916" max="8916" width="15" style="73" customWidth="1"/>
    <col min="8917" max="8917" width="0" style="73" hidden="1" customWidth="1"/>
    <col min="8918" max="8919" width="15" style="73" customWidth="1"/>
    <col min="8920" max="8920" width="0" style="73" hidden="1" customWidth="1"/>
    <col min="8921" max="8927" width="15" style="73" customWidth="1"/>
    <col min="8928" max="8931" width="0" style="73" hidden="1" customWidth="1"/>
    <col min="8932" max="8935" width="15" style="73" customWidth="1"/>
    <col min="8936" max="8937" width="0" style="73" hidden="1" customWidth="1"/>
    <col min="8938" max="8941" width="15" style="73" customWidth="1"/>
    <col min="8942" max="8943" width="14.28515625" style="73" customWidth="1"/>
    <col min="8944" max="8944" width="15.42578125" style="73" customWidth="1"/>
    <col min="8945" max="8945" width="0" style="73" hidden="1" customWidth="1"/>
    <col min="8946" max="8946" width="8.7109375" style="73" customWidth="1"/>
    <col min="8947" max="8947" width="15.42578125" style="73" customWidth="1"/>
    <col min="8948" max="8948" width="11.28515625" style="73" bestFit="1" customWidth="1"/>
    <col min="8949" max="8949" width="13.42578125" style="73" bestFit="1" customWidth="1"/>
    <col min="8950" max="9130" width="9.140625" style="73"/>
    <col min="9131" max="9131" width="40.5703125" style="73" customWidth="1"/>
    <col min="9132" max="9132" width="14.7109375" style="73" customWidth="1"/>
    <col min="9133" max="9133" width="11.140625" style="73" customWidth="1"/>
    <col min="9134" max="9134" width="15.42578125" style="73" customWidth="1"/>
    <col min="9135" max="9135" width="13.7109375" style="73" customWidth="1"/>
    <col min="9136" max="9136" width="0" style="73" hidden="1" customWidth="1"/>
    <col min="9137" max="9137" width="17.140625" style="73" customWidth="1"/>
    <col min="9138" max="9138" width="0" style="73" hidden="1" customWidth="1"/>
    <col min="9139" max="9139" width="15" style="73" customWidth="1"/>
    <col min="9140" max="9140" width="15.7109375" style="73" customWidth="1"/>
    <col min="9141" max="9142" width="15" style="73" customWidth="1"/>
    <col min="9143" max="9143" width="0" style="73" hidden="1" customWidth="1"/>
    <col min="9144" max="9150" width="15" style="73" customWidth="1"/>
    <col min="9151" max="9152" width="0" style="73" hidden="1" customWidth="1"/>
    <col min="9153" max="9153" width="15" style="73" customWidth="1"/>
    <col min="9154" max="9161" width="0" style="73" hidden="1" customWidth="1"/>
    <col min="9162" max="9162" width="15" style="73" customWidth="1"/>
    <col min="9163" max="9164" width="0" style="73" hidden="1" customWidth="1"/>
    <col min="9165" max="9165" width="15" style="73" customWidth="1"/>
    <col min="9166" max="9167" width="0" style="73" hidden="1" customWidth="1"/>
    <col min="9168" max="9168" width="15" style="73" customWidth="1"/>
    <col min="9169" max="9169" width="0" style="73" hidden="1" customWidth="1"/>
    <col min="9170" max="9170" width="15" style="73" customWidth="1"/>
    <col min="9171" max="9171" width="0" style="73" hidden="1" customWidth="1"/>
    <col min="9172" max="9172" width="15" style="73" customWidth="1"/>
    <col min="9173" max="9173" width="0" style="73" hidden="1" customWidth="1"/>
    <col min="9174" max="9175" width="15" style="73" customWidth="1"/>
    <col min="9176" max="9176" width="0" style="73" hidden="1" customWidth="1"/>
    <col min="9177" max="9183" width="15" style="73" customWidth="1"/>
    <col min="9184" max="9187" width="0" style="73" hidden="1" customWidth="1"/>
    <col min="9188" max="9191" width="15" style="73" customWidth="1"/>
    <col min="9192" max="9193" width="0" style="73" hidden="1" customWidth="1"/>
    <col min="9194" max="9197" width="15" style="73" customWidth="1"/>
    <col min="9198" max="9199" width="14.28515625" style="73" customWidth="1"/>
    <col min="9200" max="9200" width="15.42578125" style="73" customWidth="1"/>
    <col min="9201" max="9201" width="0" style="73" hidden="1" customWidth="1"/>
    <col min="9202" max="9202" width="8.7109375" style="73" customWidth="1"/>
    <col min="9203" max="9203" width="15.42578125" style="73" customWidth="1"/>
    <col min="9204" max="9204" width="11.28515625" style="73" bestFit="1" customWidth="1"/>
    <col min="9205" max="9205" width="13.42578125" style="73" bestFit="1" customWidth="1"/>
    <col min="9206" max="9386" width="9.140625" style="73"/>
    <col min="9387" max="9387" width="40.5703125" style="73" customWidth="1"/>
    <col min="9388" max="9388" width="14.7109375" style="73" customWidth="1"/>
    <col min="9389" max="9389" width="11.140625" style="73" customWidth="1"/>
    <col min="9390" max="9390" width="15.42578125" style="73" customWidth="1"/>
    <col min="9391" max="9391" width="13.7109375" style="73" customWidth="1"/>
    <col min="9392" max="9392" width="0" style="73" hidden="1" customWidth="1"/>
    <col min="9393" max="9393" width="17.140625" style="73" customWidth="1"/>
    <col min="9394" max="9394" width="0" style="73" hidden="1" customWidth="1"/>
    <col min="9395" max="9395" width="15" style="73" customWidth="1"/>
    <col min="9396" max="9396" width="15.7109375" style="73" customWidth="1"/>
    <col min="9397" max="9398" width="15" style="73" customWidth="1"/>
    <col min="9399" max="9399" width="0" style="73" hidden="1" customWidth="1"/>
    <col min="9400" max="9406" width="15" style="73" customWidth="1"/>
    <col min="9407" max="9408" width="0" style="73" hidden="1" customWidth="1"/>
    <col min="9409" max="9409" width="15" style="73" customWidth="1"/>
    <col min="9410" max="9417" width="0" style="73" hidden="1" customWidth="1"/>
    <col min="9418" max="9418" width="15" style="73" customWidth="1"/>
    <col min="9419" max="9420" width="0" style="73" hidden="1" customWidth="1"/>
    <col min="9421" max="9421" width="15" style="73" customWidth="1"/>
    <col min="9422" max="9423" width="0" style="73" hidden="1" customWidth="1"/>
    <col min="9424" max="9424" width="15" style="73" customWidth="1"/>
    <col min="9425" max="9425" width="0" style="73" hidden="1" customWidth="1"/>
    <col min="9426" max="9426" width="15" style="73" customWidth="1"/>
    <col min="9427" max="9427" width="0" style="73" hidden="1" customWidth="1"/>
    <col min="9428" max="9428" width="15" style="73" customWidth="1"/>
    <col min="9429" max="9429" width="0" style="73" hidden="1" customWidth="1"/>
    <col min="9430" max="9431" width="15" style="73" customWidth="1"/>
    <col min="9432" max="9432" width="0" style="73" hidden="1" customWidth="1"/>
    <col min="9433" max="9439" width="15" style="73" customWidth="1"/>
    <col min="9440" max="9443" width="0" style="73" hidden="1" customWidth="1"/>
    <col min="9444" max="9447" width="15" style="73" customWidth="1"/>
    <col min="9448" max="9449" width="0" style="73" hidden="1" customWidth="1"/>
    <col min="9450" max="9453" width="15" style="73" customWidth="1"/>
    <col min="9454" max="9455" width="14.28515625" style="73" customWidth="1"/>
    <col min="9456" max="9456" width="15.42578125" style="73" customWidth="1"/>
    <col min="9457" max="9457" width="0" style="73" hidden="1" customWidth="1"/>
    <col min="9458" max="9458" width="8.7109375" style="73" customWidth="1"/>
    <col min="9459" max="9459" width="15.42578125" style="73" customWidth="1"/>
    <col min="9460" max="9460" width="11.28515625" style="73" bestFit="1" customWidth="1"/>
    <col min="9461" max="9461" width="13.42578125" style="73" bestFit="1" customWidth="1"/>
    <col min="9462" max="9642" width="9.140625" style="73"/>
    <col min="9643" max="9643" width="40.5703125" style="73" customWidth="1"/>
    <col min="9644" max="9644" width="14.7109375" style="73" customWidth="1"/>
    <col min="9645" max="9645" width="11.140625" style="73" customWidth="1"/>
    <col min="9646" max="9646" width="15.42578125" style="73" customWidth="1"/>
    <col min="9647" max="9647" width="13.7109375" style="73" customWidth="1"/>
    <col min="9648" max="9648" width="0" style="73" hidden="1" customWidth="1"/>
    <col min="9649" max="9649" width="17.140625" style="73" customWidth="1"/>
    <col min="9650" max="9650" width="0" style="73" hidden="1" customWidth="1"/>
    <col min="9651" max="9651" width="15" style="73" customWidth="1"/>
    <col min="9652" max="9652" width="15.7109375" style="73" customWidth="1"/>
    <col min="9653" max="9654" width="15" style="73" customWidth="1"/>
    <col min="9655" max="9655" width="0" style="73" hidden="1" customWidth="1"/>
    <col min="9656" max="9662" width="15" style="73" customWidth="1"/>
    <col min="9663" max="9664" width="0" style="73" hidden="1" customWidth="1"/>
    <col min="9665" max="9665" width="15" style="73" customWidth="1"/>
    <col min="9666" max="9673" width="0" style="73" hidden="1" customWidth="1"/>
    <col min="9674" max="9674" width="15" style="73" customWidth="1"/>
    <col min="9675" max="9676" width="0" style="73" hidden="1" customWidth="1"/>
    <col min="9677" max="9677" width="15" style="73" customWidth="1"/>
    <col min="9678" max="9679" width="0" style="73" hidden="1" customWidth="1"/>
    <col min="9680" max="9680" width="15" style="73" customWidth="1"/>
    <col min="9681" max="9681" width="0" style="73" hidden="1" customWidth="1"/>
    <col min="9682" max="9682" width="15" style="73" customWidth="1"/>
    <col min="9683" max="9683" width="0" style="73" hidden="1" customWidth="1"/>
    <col min="9684" max="9684" width="15" style="73" customWidth="1"/>
    <col min="9685" max="9685" width="0" style="73" hidden="1" customWidth="1"/>
    <col min="9686" max="9687" width="15" style="73" customWidth="1"/>
    <col min="9688" max="9688" width="0" style="73" hidden="1" customWidth="1"/>
    <col min="9689" max="9695" width="15" style="73" customWidth="1"/>
    <col min="9696" max="9699" width="0" style="73" hidden="1" customWidth="1"/>
    <col min="9700" max="9703" width="15" style="73" customWidth="1"/>
    <col min="9704" max="9705" width="0" style="73" hidden="1" customWidth="1"/>
    <col min="9706" max="9709" width="15" style="73" customWidth="1"/>
    <col min="9710" max="9711" width="14.28515625" style="73" customWidth="1"/>
    <col min="9712" max="9712" width="15.42578125" style="73" customWidth="1"/>
    <col min="9713" max="9713" width="0" style="73" hidden="1" customWidth="1"/>
    <col min="9714" max="9714" width="8.7109375" style="73" customWidth="1"/>
    <col min="9715" max="9715" width="15.42578125" style="73" customWidth="1"/>
    <col min="9716" max="9716" width="11.28515625" style="73" bestFit="1" customWidth="1"/>
    <col min="9717" max="9717" width="13.42578125" style="73" bestFit="1" customWidth="1"/>
    <col min="9718" max="9898" width="9.140625" style="73"/>
    <col min="9899" max="9899" width="40.5703125" style="73" customWidth="1"/>
    <col min="9900" max="9900" width="14.7109375" style="73" customWidth="1"/>
    <col min="9901" max="9901" width="11.140625" style="73" customWidth="1"/>
    <col min="9902" max="9902" width="15.42578125" style="73" customWidth="1"/>
    <col min="9903" max="9903" width="13.7109375" style="73" customWidth="1"/>
    <col min="9904" max="9904" width="0" style="73" hidden="1" customWidth="1"/>
    <col min="9905" max="9905" width="17.140625" style="73" customWidth="1"/>
    <col min="9906" max="9906" width="0" style="73" hidden="1" customWidth="1"/>
    <col min="9907" max="9907" width="15" style="73" customWidth="1"/>
    <col min="9908" max="9908" width="15.7109375" style="73" customWidth="1"/>
    <col min="9909" max="9910" width="15" style="73" customWidth="1"/>
    <col min="9911" max="9911" width="0" style="73" hidden="1" customWidth="1"/>
    <col min="9912" max="9918" width="15" style="73" customWidth="1"/>
    <col min="9919" max="9920" width="0" style="73" hidden="1" customWidth="1"/>
    <col min="9921" max="9921" width="15" style="73" customWidth="1"/>
    <col min="9922" max="9929" width="0" style="73" hidden="1" customWidth="1"/>
    <col min="9930" max="9930" width="15" style="73" customWidth="1"/>
    <col min="9931" max="9932" width="0" style="73" hidden="1" customWidth="1"/>
    <col min="9933" max="9933" width="15" style="73" customWidth="1"/>
    <col min="9934" max="9935" width="0" style="73" hidden="1" customWidth="1"/>
    <col min="9936" max="9936" width="15" style="73" customWidth="1"/>
    <col min="9937" max="9937" width="0" style="73" hidden="1" customWidth="1"/>
    <col min="9938" max="9938" width="15" style="73" customWidth="1"/>
    <col min="9939" max="9939" width="0" style="73" hidden="1" customWidth="1"/>
    <col min="9940" max="9940" width="15" style="73" customWidth="1"/>
    <col min="9941" max="9941" width="0" style="73" hidden="1" customWidth="1"/>
    <col min="9942" max="9943" width="15" style="73" customWidth="1"/>
    <col min="9944" max="9944" width="0" style="73" hidden="1" customWidth="1"/>
    <col min="9945" max="9951" width="15" style="73" customWidth="1"/>
    <col min="9952" max="9955" width="0" style="73" hidden="1" customWidth="1"/>
    <col min="9956" max="9959" width="15" style="73" customWidth="1"/>
    <col min="9960" max="9961" width="0" style="73" hidden="1" customWidth="1"/>
    <col min="9962" max="9965" width="15" style="73" customWidth="1"/>
    <col min="9966" max="9967" width="14.28515625" style="73" customWidth="1"/>
    <col min="9968" max="9968" width="15.42578125" style="73" customWidth="1"/>
    <col min="9969" max="9969" width="0" style="73" hidden="1" customWidth="1"/>
    <col min="9970" max="9970" width="8.7109375" style="73" customWidth="1"/>
    <col min="9971" max="9971" width="15.42578125" style="73" customWidth="1"/>
    <col min="9972" max="9972" width="11.28515625" style="73" bestFit="1" customWidth="1"/>
    <col min="9973" max="9973" width="13.42578125" style="73" bestFit="1" customWidth="1"/>
    <col min="9974" max="10154" width="9.140625" style="73"/>
    <col min="10155" max="10155" width="40.5703125" style="73" customWidth="1"/>
    <col min="10156" max="10156" width="14.7109375" style="73" customWidth="1"/>
    <col min="10157" max="10157" width="11.140625" style="73" customWidth="1"/>
    <col min="10158" max="10158" width="15.42578125" style="73" customWidth="1"/>
    <col min="10159" max="10159" width="13.7109375" style="73" customWidth="1"/>
    <col min="10160" max="10160" width="0" style="73" hidden="1" customWidth="1"/>
    <col min="10161" max="10161" width="17.140625" style="73" customWidth="1"/>
    <col min="10162" max="10162" width="0" style="73" hidden="1" customWidth="1"/>
    <col min="10163" max="10163" width="15" style="73" customWidth="1"/>
    <col min="10164" max="10164" width="15.7109375" style="73" customWidth="1"/>
    <col min="10165" max="10166" width="15" style="73" customWidth="1"/>
    <col min="10167" max="10167" width="0" style="73" hidden="1" customWidth="1"/>
    <col min="10168" max="10174" width="15" style="73" customWidth="1"/>
    <col min="10175" max="10176" width="0" style="73" hidden="1" customWidth="1"/>
    <col min="10177" max="10177" width="15" style="73" customWidth="1"/>
    <col min="10178" max="10185" width="0" style="73" hidden="1" customWidth="1"/>
    <col min="10186" max="10186" width="15" style="73" customWidth="1"/>
    <col min="10187" max="10188" width="0" style="73" hidden="1" customWidth="1"/>
    <col min="10189" max="10189" width="15" style="73" customWidth="1"/>
    <col min="10190" max="10191" width="0" style="73" hidden="1" customWidth="1"/>
    <col min="10192" max="10192" width="15" style="73" customWidth="1"/>
    <col min="10193" max="10193" width="0" style="73" hidden="1" customWidth="1"/>
    <col min="10194" max="10194" width="15" style="73" customWidth="1"/>
    <col min="10195" max="10195" width="0" style="73" hidden="1" customWidth="1"/>
    <col min="10196" max="10196" width="15" style="73" customWidth="1"/>
    <col min="10197" max="10197" width="0" style="73" hidden="1" customWidth="1"/>
    <col min="10198" max="10199" width="15" style="73" customWidth="1"/>
    <col min="10200" max="10200" width="0" style="73" hidden="1" customWidth="1"/>
    <col min="10201" max="10207" width="15" style="73" customWidth="1"/>
    <col min="10208" max="10211" width="0" style="73" hidden="1" customWidth="1"/>
    <col min="10212" max="10215" width="15" style="73" customWidth="1"/>
    <col min="10216" max="10217" width="0" style="73" hidden="1" customWidth="1"/>
    <col min="10218" max="10221" width="15" style="73" customWidth="1"/>
    <col min="10222" max="10223" width="14.28515625" style="73" customWidth="1"/>
    <col min="10224" max="10224" width="15.42578125" style="73" customWidth="1"/>
    <col min="10225" max="10225" width="0" style="73" hidden="1" customWidth="1"/>
    <col min="10226" max="10226" width="8.7109375" style="73" customWidth="1"/>
    <col min="10227" max="10227" width="15.42578125" style="73" customWidth="1"/>
    <col min="10228" max="10228" width="11.28515625" style="73" bestFit="1" customWidth="1"/>
    <col min="10229" max="10229" width="13.42578125" style="73" bestFit="1" customWidth="1"/>
    <col min="10230" max="10410" width="9.140625" style="73"/>
    <col min="10411" max="10411" width="40.5703125" style="73" customWidth="1"/>
    <col min="10412" max="10412" width="14.7109375" style="73" customWidth="1"/>
    <col min="10413" max="10413" width="11.140625" style="73" customWidth="1"/>
    <col min="10414" max="10414" width="15.42578125" style="73" customWidth="1"/>
    <col min="10415" max="10415" width="13.7109375" style="73" customWidth="1"/>
    <col min="10416" max="10416" width="0" style="73" hidden="1" customWidth="1"/>
    <col min="10417" max="10417" width="17.140625" style="73" customWidth="1"/>
    <col min="10418" max="10418" width="0" style="73" hidden="1" customWidth="1"/>
    <col min="10419" max="10419" width="15" style="73" customWidth="1"/>
    <col min="10420" max="10420" width="15.7109375" style="73" customWidth="1"/>
    <col min="10421" max="10422" width="15" style="73" customWidth="1"/>
    <col min="10423" max="10423" width="0" style="73" hidden="1" customWidth="1"/>
    <col min="10424" max="10430" width="15" style="73" customWidth="1"/>
    <col min="10431" max="10432" width="0" style="73" hidden="1" customWidth="1"/>
    <col min="10433" max="10433" width="15" style="73" customWidth="1"/>
    <col min="10434" max="10441" width="0" style="73" hidden="1" customWidth="1"/>
    <col min="10442" max="10442" width="15" style="73" customWidth="1"/>
    <col min="10443" max="10444" width="0" style="73" hidden="1" customWidth="1"/>
    <col min="10445" max="10445" width="15" style="73" customWidth="1"/>
    <col min="10446" max="10447" width="0" style="73" hidden="1" customWidth="1"/>
    <col min="10448" max="10448" width="15" style="73" customWidth="1"/>
    <col min="10449" max="10449" width="0" style="73" hidden="1" customWidth="1"/>
    <col min="10450" max="10450" width="15" style="73" customWidth="1"/>
    <col min="10451" max="10451" width="0" style="73" hidden="1" customWidth="1"/>
    <col min="10452" max="10452" width="15" style="73" customWidth="1"/>
    <col min="10453" max="10453" width="0" style="73" hidden="1" customWidth="1"/>
    <col min="10454" max="10455" width="15" style="73" customWidth="1"/>
    <col min="10456" max="10456" width="0" style="73" hidden="1" customWidth="1"/>
    <col min="10457" max="10463" width="15" style="73" customWidth="1"/>
    <col min="10464" max="10467" width="0" style="73" hidden="1" customWidth="1"/>
    <col min="10468" max="10471" width="15" style="73" customWidth="1"/>
    <col min="10472" max="10473" width="0" style="73" hidden="1" customWidth="1"/>
    <col min="10474" max="10477" width="15" style="73" customWidth="1"/>
    <col min="10478" max="10479" width="14.28515625" style="73" customWidth="1"/>
    <col min="10480" max="10480" width="15.42578125" style="73" customWidth="1"/>
    <col min="10481" max="10481" width="0" style="73" hidden="1" customWidth="1"/>
    <col min="10482" max="10482" width="8.7109375" style="73" customWidth="1"/>
    <col min="10483" max="10483" width="15.42578125" style="73" customWidth="1"/>
    <col min="10484" max="10484" width="11.28515625" style="73" bestFit="1" customWidth="1"/>
    <col min="10485" max="10485" width="13.42578125" style="73" bestFit="1" customWidth="1"/>
    <col min="10486" max="10666" width="9.140625" style="73"/>
    <col min="10667" max="10667" width="40.5703125" style="73" customWidth="1"/>
    <col min="10668" max="10668" width="14.7109375" style="73" customWidth="1"/>
    <col min="10669" max="10669" width="11.140625" style="73" customWidth="1"/>
    <col min="10670" max="10670" width="15.42578125" style="73" customWidth="1"/>
    <col min="10671" max="10671" width="13.7109375" style="73" customWidth="1"/>
    <col min="10672" max="10672" width="0" style="73" hidden="1" customWidth="1"/>
    <col min="10673" max="10673" width="17.140625" style="73" customWidth="1"/>
    <col min="10674" max="10674" width="0" style="73" hidden="1" customWidth="1"/>
    <col min="10675" max="10675" width="15" style="73" customWidth="1"/>
    <col min="10676" max="10676" width="15.7109375" style="73" customWidth="1"/>
    <col min="10677" max="10678" width="15" style="73" customWidth="1"/>
    <col min="10679" max="10679" width="0" style="73" hidden="1" customWidth="1"/>
    <col min="10680" max="10686" width="15" style="73" customWidth="1"/>
    <col min="10687" max="10688" width="0" style="73" hidden="1" customWidth="1"/>
    <col min="10689" max="10689" width="15" style="73" customWidth="1"/>
    <col min="10690" max="10697" width="0" style="73" hidden="1" customWidth="1"/>
    <col min="10698" max="10698" width="15" style="73" customWidth="1"/>
    <col min="10699" max="10700" width="0" style="73" hidden="1" customWidth="1"/>
    <col min="10701" max="10701" width="15" style="73" customWidth="1"/>
    <col min="10702" max="10703" width="0" style="73" hidden="1" customWidth="1"/>
    <col min="10704" max="10704" width="15" style="73" customWidth="1"/>
    <col min="10705" max="10705" width="0" style="73" hidden="1" customWidth="1"/>
    <col min="10706" max="10706" width="15" style="73" customWidth="1"/>
    <col min="10707" max="10707" width="0" style="73" hidden="1" customWidth="1"/>
    <col min="10708" max="10708" width="15" style="73" customWidth="1"/>
    <col min="10709" max="10709" width="0" style="73" hidden="1" customWidth="1"/>
    <col min="10710" max="10711" width="15" style="73" customWidth="1"/>
    <col min="10712" max="10712" width="0" style="73" hidden="1" customWidth="1"/>
    <col min="10713" max="10719" width="15" style="73" customWidth="1"/>
    <col min="10720" max="10723" width="0" style="73" hidden="1" customWidth="1"/>
    <col min="10724" max="10727" width="15" style="73" customWidth="1"/>
    <col min="10728" max="10729" width="0" style="73" hidden="1" customWidth="1"/>
    <col min="10730" max="10733" width="15" style="73" customWidth="1"/>
    <col min="10734" max="10735" width="14.28515625" style="73" customWidth="1"/>
    <col min="10736" max="10736" width="15.42578125" style="73" customWidth="1"/>
    <col min="10737" max="10737" width="0" style="73" hidden="1" customWidth="1"/>
    <col min="10738" max="10738" width="8.7109375" style="73" customWidth="1"/>
    <col min="10739" max="10739" width="15.42578125" style="73" customWidth="1"/>
    <col min="10740" max="10740" width="11.28515625" style="73" bestFit="1" customWidth="1"/>
    <col min="10741" max="10741" width="13.42578125" style="73" bestFit="1" customWidth="1"/>
    <col min="10742" max="10922" width="9.140625" style="73"/>
    <col min="10923" max="10923" width="40.5703125" style="73" customWidth="1"/>
    <col min="10924" max="10924" width="14.7109375" style="73" customWidth="1"/>
    <col min="10925" max="10925" width="11.140625" style="73" customWidth="1"/>
    <col min="10926" max="10926" width="15.42578125" style="73" customWidth="1"/>
    <col min="10927" max="10927" width="13.7109375" style="73" customWidth="1"/>
    <col min="10928" max="10928" width="0" style="73" hidden="1" customWidth="1"/>
    <col min="10929" max="10929" width="17.140625" style="73" customWidth="1"/>
    <col min="10930" max="10930" width="0" style="73" hidden="1" customWidth="1"/>
    <col min="10931" max="10931" width="15" style="73" customWidth="1"/>
    <col min="10932" max="10932" width="15.7109375" style="73" customWidth="1"/>
    <col min="10933" max="10934" width="15" style="73" customWidth="1"/>
    <col min="10935" max="10935" width="0" style="73" hidden="1" customWidth="1"/>
    <col min="10936" max="10942" width="15" style="73" customWidth="1"/>
    <col min="10943" max="10944" width="0" style="73" hidden="1" customWidth="1"/>
    <col min="10945" max="10945" width="15" style="73" customWidth="1"/>
    <col min="10946" max="10953" width="0" style="73" hidden="1" customWidth="1"/>
    <col min="10954" max="10954" width="15" style="73" customWidth="1"/>
    <col min="10955" max="10956" width="0" style="73" hidden="1" customWidth="1"/>
    <col min="10957" max="10957" width="15" style="73" customWidth="1"/>
    <col min="10958" max="10959" width="0" style="73" hidden="1" customWidth="1"/>
    <col min="10960" max="10960" width="15" style="73" customWidth="1"/>
    <col min="10961" max="10961" width="0" style="73" hidden="1" customWidth="1"/>
    <col min="10962" max="10962" width="15" style="73" customWidth="1"/>
    <col min="10963" max="10963" width="0" style="73" hidden="1" customWidth="1"/>
    <col min="10964" max="10964" width="15" style="73" customWidth="1"/>
    <col min="10965" max="10965" width="0" style="73" hidden="1" customWidth="1"/>
    <col min="10966" max="10967" width="15" style="73" customWidth="1"/>
    <col min="10968" max="10968" width="0" style="73" hidden="1" customWidth="1"/>
    <col min="10969" max="10975" width="15" style="73" customWidth="1"/>
    <col min="10976" max="10979" width="0" style="73" hidden="1" customWidth="1"/>
    <col min="10980" max="10983" width="15" style="73" customWidth="1"/>
    <col min="10984" max="10985" width="0" style="73" hidden="1" customWidth="1"/>
    <col min="10986" max="10989" width="15" style="73" customWidth="1"/>
    <col min="10990" max="10991" width="14.28515625" style="73" customWidth="1"/>
    <col min="10992" max="10992" width="15.42578125" style="73" customWidth="1"/>
    <col min="10993" max="10993" width="0" style="73" hidden="1" customWidth="1"/>
    <col min="10994" max="10994" width="8.7109375" style="73" customWidth="1"/>
    <col min="10995" max="10995" width="15.42578125" style="73" customWidth="1"/>
    <col min="10996" max="10996" width="11.28515625" style="73" bestFit="1" customWidth="1"/>
    <col min="10997" max="10997" width="13.42578125" style="73" bestFit="1" customWidth="1"/>
    <col min="10998" max="11178" width="9.140625" style="73"/>
    <col min="11179" max="11179" width="40.5703125" style="73" customWidth="1"/>
    <col min="11180" max="11180" width="14.7109375" style="73" customWidth="1"/>
    <col min="11181" max="11181" width="11.140625" style="73" customWidth="1"/>
    <col min="11182" max="11182" width="15.42578125" style="73" customWidth="1"/>
    <col min="11183" max="11183" width="13.7109375" style="73" customWidth="1"/>
    <col min="11184" max="11184" width="0" style="73" hidden="1" customWidth="1"/>
    <col min="11185" max="11185" width="17.140625" style="73" customWidth="1"/>
    <col min="11186" max="11186" width="0" style="73" hidden="1" customWidth="1"/>
    <col min="11187" max="11187" width="15" style="73" customWidth="1"/>
    <col min="11188" max="11188" width="15.7109375" style="73" customWidth="1"/>
    <col min="11189" max="11190" width="15" style="73" customWidth="1"/>
    <col min="11191" max="11191" width="0" style="73" hidden="1" customWidth="1"/>
    <col min="11192" max="11198" width="15" style="73" customWidth="1"/>
    <col min="11199" max="11200" width="0" style="73" hidden="1" customWidth="1"/>
    <col min="11201" max="11201" width="15" style="73" customWidth="1"/>
    <col min="11202" max="11209" width="0" style="73" hidden="1" customWidth="1"/>
    <col min="11210" max="11210" width="15" style="73" customWidth="1"/>
    <col min="11211" max="11212" width="0" style="73" hidden="1" customWidth="1"/>
    <col min="11213" max="11213" width="15" style="73" customWidth="1"/>
    <col min="11214" max="11215" width="0" style="73" hidden="1" customWidth="1"/>
    <col min="11216" max="11216" width="15" style="73" customWidth="1"/>
    <col min="11217" max="11217" width="0" style="73" hidden="1" customWidth="1"/>
    <col min="11218" max="11218" width="15" style="73" customWidth="1"/>
    <col min="11219" max="11219" width="0" style="73" hidden="1" customWidth="1"/>
    <col min="11220" max="11220" width="15" style="73" customWidth="1"/>
    <col min="11221" max="11221" width="0" style="73" hidden="1" customWidth="1"/>
    <col min="11222" max="11223" width="15" style="73" customWidth="1"/>
    <col min="11224" max="11224" width="0" style="73" hidden="1" customWidth="1"/>
    <col min="11225" max="11231" width="15" style="73" customWidth="1"/>
    <col min="11232" max="11235" width="0" style="73" hidden="1" customWidth="1"/>
    <col min="11236" max="11239" width="15" style="73" customWidth="1"/>
    <col min="11240" max="11241" width="0" style="73" hidden="1" customWidth="1"/>
    <col min="11242" max="11245" width="15" style="73" customWidth="1"/>
    <col min="11246" max="11247" width="14.28515625" style="73" customWidth="1"/>
    <col min="11248" max="11248" width="15.42578125" style="73" customWidth="1"/>
    <col min="11249" max="11249" width="0" style="73" hidden="1" customWidth="1"/>
    <col min="11250" max="11250" width="8.7109375" style="73" customWidth="1"/>
    <col min="11251" max="11251" width="15.42578125" style="73" customWidth="1"/>
    <col min="11252" max="11252" width="11.28515625" style="73" bestFit="1" customWidth="1"/>
    <col min="11253" max="11253" width="13.42578125" style="73" bestFit="1" customWidth="1"/>
    <col min="11254" max="11434" width="9.140625" style="73"/>
    <col min="11435" max="11435" width="40.5703125" style="73" customWidth="1"/>
    <col min="11436" max="11436" width="14.7109375" style="73" customWidth="1"/>
    <col min="11437" max="11437" width="11.140625" style="73" customWidth="1"/>
    <col min="11438" max="11438" width="15.42578125" style="73" customWidth="1"/>
    <col min="11439" max="11439" width="13.7109375" style="73" customWidth="1"/>
    <col min="11440" max="11440" width="0" style="73" hidden="1" customWidth="1"/>
    <col min="11441" max="11441" width="17.140625" style="73" customWidth="1"/>
    <col min="11442" max="11442" width="0" style="73" hidden="1" customWidth="1"/>
    <col min="11443" max="11443" width="15" style="73" customWidth="1"/>
    <col min="11444" max="11444" width="15.7109375" style="73" customWidth="1"/>
    <col min="11445" max="11446" width="15" style="73" customWidth="1"/>
    <col min="11447" max="11447" width="0" style="73" hidden="1" customWidth="1"/>
    <col min="11448" max="11454" width="15" style="73" customWidth="1"/>
    <col min="11455" max="11456" width="0" style="73" hidden="1" customWidth="1"/>
    <col min="11457" max="11457" width="15" style="73" customWidth="1"/>
    <col min="11458" max="11465" width="0" style="73" hidden="1" customWidth="1"/>
    <col min="11466" max="11466" width="15" style="73" customWidth="1"/>
    <col min="11467" max="11468" width="0" style="73" hidden="1" customWidth="1"/>
    <col min="11469" max="11469" width="15" style="73" customWidth="1"/>
    <col min="11470" max="11471" width="0" style="73" hidden="1" customWidth="1"/>
    <col min="11472" max="11472" width="15" style="73" customWidth="1"/>
    <col min="11473" max="11473" width="0" style="73" hidden="1" customWidth="1"/>
    <col min="11474" max="11474" width="15" style="73" customWidth="1"/>
    <col min="11475" max="11475" width="0" style="73" hidden="1" customWidth="1"/>
    <col min="11476" max="11476" width="15" style="73" customWidth="1"/>
    <col min="11477" max="11477" width="0" style="73" hidden="1" customWidth="1"/>
    <col min="11478" max="11479" width="15" style="73" customWidth="1"/>
    <col min="11480" max="11480" width="0" style="73" hidden="1" customWidth="1"/>
    <col min="11481" max="11487" width="15" style="73" customWidth="1"/>
    <col min="11488" max="11491" width="0" style="73" hidden="1" customWidth="1"/>
    <col min="11492" max="11495" width="15" style="73" customWidth="1"/>
    <col min="11496" max="11497" width="0" style="73" hidden="1" customWidth="1"/>
    <col min="11498" max="11501" width="15" style="73" customWidth="1"/>
    <col min="11502" max="11503" width="14.28515625" style="73" customWidth="1"/>
    <col min="11504" max="11504" width="15.42578125" style="73" customWidth="1"/>
    <col min="11505" max="11505" width="0" style="73" hidden="1" customWidth="1"/>
    <col min="11506" max="11506" width="8.7109375" style="73" customWidth="1"/>
    <col min="11507" max="11507" width="15.42578125" style="73" customWidth="1"/>
    <col min="11508" max="11508" width="11.28515625" style="73" bestFit="1" customWidth="1"/>
    <col min="11509" max="11509" width="13.42578125" style="73" bestFit="1" customWidth="1"/>
    <col min="11510" max="11690" width="9.140625" style="73"/>
    <col min="11691" max="11691" width="40.5703125" style="73" customWidth="1"/>
    <col min="11692" max="11692" width="14.7109375" style="73" customWidth="1"/>
    <col min="11693" max="11693" width="11.140625" style="73" customWidth="1"/>
    <col min="11694" max="11694" width="15.42578125" style="73" customWidth="1"/>
    <col min="11695" max="11695" width="13.7109375" style="73" customWidth="1"/>
    <col min="11696" max="11696" width="0" style="73" hidden="1" customWidth="1"/>
    <col min="11697" max="11697" width="17.140625" style="73" customWidth="1"/>
    <col min="11698" max="11698" width="0" style="73" hidden="1" customWidth="1"/>
    <col min="11699" max="11699" width="15" style="73" customWidth="1"/>
    <col min="11700" max="11700" width="15.7109375" style="73" customWidth="1"/>
    <col min="11701" max="11702" width="15" style="73" customWidth="1"/>
    <col min="11703" max="11703" width="0" style="73" hidden="1" customWidth="1"/>
    <col min="11704" max="11710" width="15" style="73" customWidth="1"/>
    <col min="11711" max="11712" width="0" style="73" hidden="1" customWidth="1"/>
    <col min="11713" max="11713" width="15" style="73" customWidth="1"/>
    <col min="11714" max="11721" width="0" style="73" hidden="1" customWidth="1"/>
    <col min="11722" max="11722" width="15" style="73" customWidth="1"/>
    <col min="11723" max="11724" width="0" style="73" hidden="1" customWidth="1"/>
    <col min="11725" max="11725" width="15" style="73" customWidth="1"/>
    <col min="11726" max="11727" width="0" style="73" hidden="1" customWidth="1"/>
    <col min="11728" max="11728" width="15" style="73" customWidth="1"/>
    <col min="11729" max="11729" width="0" style="73" hidden="1" customWidth="1"/>
    <col min="11730" max="11730" width="15" style="73" customWidth="1"/>
    <col min="11731" max="11731" width="0" style="73" hidden="1" customWidth="1"/>
    <col min="11732" max="11732" width="15" style="73" customWidth="1"/>
    <col min="11733" max="11733" width="0" style="73" hidden="1" customWidth="1"/>
    <col min="11734" max="11735" width="15" style="73" customWidth="1"/>
    <col min="11736" max="11736" width="0" style="73" hidden="1" customWidth="1"/>
    <col min="11737" max="11743" width="15" style="73" customWidth="1"/>
    <col min="11744" max="11747" width="0" style="73" hidden="1" customWidth="1"/>
    <col min="11748" max="11751" width="15" style="73" customWidth="1"/>
    <col min="11752" max="11753" width="0" style="73" hidden="1" customWidth="1"/>
    <col min="11754" max="11757" width="15" style="73" customWidth="1"/>
    <col min="11758" max="11759" width="14.28515625" style="73" customWidth="1"/>
    <col min="11760" max="11760" width="15.42578125" style="73" customWidth="1"/>
    <col min="11761" max="11761" width="0" style="73" hidden="1" customWidth="1"/>
    <col min="11762" max="11762" width="8.7109375" style="73" customWidth="1"/>
    <col min="11763" max="11763" width="15.42578125" style="73" customWidth="1"/>
    <col min="11764" max="11764" width="11.28515625" style="73" bestFit="1" customWidth="1"/>
    <col min="11765" max="11765" width="13.42578125" style="73" bestFit="1" customWidth="1"/>
    <col min="11766" max="11946" width="9.140625" style="73"/>
    <col min="11947" max="11947" width="40.5703125" style="73" customWidth="1"/>
    <col min="11948" max="11948" width="14.7109375" style="73" customWidth="1"/>
    <col min="11949" max="11949" width="11.140625" style="73" customWidth="1"/>
    <col min="11950" max="11950" width="15.42578125" style="73" customWidth="1"/>
    <col min="11951" max="11951" width="13.7109375" style="73" customWidth="1"/>
    <col min="11952" max="11952" width="0" style="73" hidden="1" customWidth="1"/>
    <col min="11953" max="11953" width="17.140625" style="73" customWidth="1"/>
    <col min="11954" max="11954" width="0" style="73" hidden="1" customWidth="1"/>
    <col min="11955" max="11955" width="15" style="73" customWidth="1"/>
    <col min="11956" max="11956" width="15.7109375" style="73" customWidth="1"/>
    <col min="11957" max="11958" width="15" style="73" customWidth="1"/>
    <col min="11959" max="11959" width="0" style="73" hidden="1" customWidth="1"/>
    <col min="11960" max="11966" width="15" style="73" customWidth="1"/>
    <col min="11967" max="11968" width="0" style="73" hidden="1" customWidth="1"/>
    <col min="11969" max="11969" width="15" style="73" customWidth="1"/>
    <col min="11970" max="11977" width="0" style="73" hidden="1" customWidth="1"/>
    <col min="11978" max="11978" width="15" style="73" customWidth="1"/>
    <col min="11979" max="11980" width="0" style="73" hidden="1" customWidth="1"/>
    <col min="11981" max="11981" width="15" style="73" customWidth="1"/>
    <col min="11982" max="11983" width="0" style="73" hidden="1" customWidth="1"/>
    <col min="11984" max="11984" width="15" style="73" customWidth="1"/>
    <col min="11985" max="11985" width="0" style="73" hidden="1" customWidth="1"/>
    <col min="11986" max="11986" width="15" style="73" customWidth="1"/>
    <col min="11987" max="11987" width="0" style="73" hidden="1" customWidth="1"/>
    <col min="11988" max="11988" width="15" style="73" customWidth="1"/>
    <col min="11989" max="11989" width="0" style="73" hidden="1" customWidth="1"/>
    <col min="11990" max="11991" width="15" style="73" customWidth="1"/>
    <col min="11992" max="11992" width="0" style="73" hidden="1" customWidth="1"/>
    <col min="11993" max="11999" width="15" style="73" customWidth="1"/>
    <col min="12000" max="12003" width="0" style="73" hidden="1" customWidth="1"/>
    <col min="12004" max="12007" width="15" style="73" customWidth="1"/>
    <col min="12008" max="12009" width="0" style="73" hidden="1" customWidth="1"/>
    <col min="12010" max="12013" width="15" style="73" customWidth="1"/>
    <col min="12014" max="12015" width="14.28515625" style="73" customWidth="1"/>
    <col min="12016" max="12016" width="15.42578125" style="73" customWidth="1"/>
    <col min="12017" max="12017" width="0" style="73" hidden="1" customWidth="1"/>
    <col min="12018" max="12018" width="8.7109375" style="73" customWidth="1"/>
    <col min="12019" max="12019" width="15.42578125" style="73" customWidth="1"/>
    <col min="12020" max="12020" width="11.28515625" style="73" bestFit="1" customWidth="1"/>
    <col min="12021" max="12021" width="13.42578125" style="73" bestFit="1" customWidth="1"/>
    <col min="12022" max="12202" width="9.140625" style="73"/>
    <col min="12203" max="12203" width="40.5703125" style="73" customWidth="1"/>
    <col min="12204" max="12204" width="14.7109375" style="73" customWidth="1"/>
    <col min="12205" max="12205" width="11.140625" style="73" customWidth="1"/>
    <col min="12206" max="12206" width="15.42578125" style="73" customWidth="1"/>
    <col min="12207" max="12207" width="13.7109375" style="73" customWidth="1"/>
    <col min="12208" max="12208" width="0" style="73" hidden="1" customWidth="1"/>
    <col min="12209" max="12209" width="17.140625" style="73" customWidth="1"/>
    <col min="12210" max="12210" width="0" style="73" hidden="1" customWidth="1"/>
    <col min="12211" max="12211" width="15" style="73" customWidth="1"/>
    <col min="12212" max="12212" width="15.7109375" style="73" customWidth="1"/>
    <col min="12213" max="12214" width="15" style="73" customWidth="1"/>
    <col min="12215" max="12215" width="0" style="73" hidden="1" customWidth="1"/>
    <col min="12216" max="12222" width="15" style="73" customWidth="1"/>
    <col min="12223" max="12224" width="0" style="73" hidden="1" customWidth="1"/>
    <col min="12225" max="12225" width="15" style="73" customWidth="1"/>
    <col min="12226" max="12233" width="0" style="73" hidden="1" customWidth="1"/>
    <col min="12234" max="12234" width="15" style="73" customWidth="1"/>
    <col min="12235" max="12236" width="0" style="73" hidden="1" customWidth="1"/>
    <col min="12237" max="12237" width="15" style="73" customWidth="1"/>
    <col min="12238" max="12239" width="0" style="73" hidden="1" customWidth="1"/>
    <col min="12240" max="12240" width="15" style="73" customWidth="1"/>
    <col min="12241" max="12241" width="0" style="73" hidden="1" customWidth="1"/>
    <col min="12242" max="12242" width="15" style="73" customWidth="1"/>
    <col min="12243" max="12243" width="0" style="73" hidden="1" customWidth="1"/>
    <col min="12244" max="12244" width="15" style="73" customWidth="1"/>
    <col min="12245" max="12245" width="0" style="73" hidden="1" customWidth="1"/>
    <col min="12246" max="12247" width="15" style="73" customWidth="1"/>
    <col min="12248" max="12248" width="0" style="73" hidden="1" customWidth="1"/>
    <col min="12249" max="12255" width="15" style="73" customWidth="1"/>
    <col min="12256" max="12259" width="0" style="73" hidden="1" customWidth="1"/>
    <col min="12260" max="12263" width="15" style="73" customWidth="1"/>
    <col min="12264" max="12265" width="0" style="73" hidden="1" customWidth="1"/>
    <col min="12266" max="12269" width="15" style="73" customWidth="1"/>
    <col min="12270" max="12271" width="14.28515625" style="73" customWidth="1"/>
    <col min="12272" max="12272" width="15.42578125" style="73" customWidth="1"/>
    <col min="12273" max="12273" width="0" style="73" hidden="1" customWidth="1"/>
    <col min="12274" max="12274" width="8.7109375" style="73" customWidth="1"/>
    <col min="12275" max="12275" width="15.42578125" style="73" customWidth="1"/>
    <col min="12276" max="12276" width="11.28515625" style="73" bestFit="1" customWidth="1"/>
    <col min="12277" max="12277" width="13.42578125" style="73" bestFit="1" customWidth="1"/>
    <col min="12278" max="12458" width="9.140625" style="73"/>
    <col min="12459" max="12459" width="40.5703125" style="73" customWidth="1"/>
    <col min="12460" max="12460" width="14.7109375" style="73" customWidth="1"/>
    <col min="12461" max="12461" width="11.140625" style="73" customWidth="1"/>
    <col min="12462" max="12462" width="15.42578125" style="73" customWidth="1"/>
    <col min="12463" max="12463" width="13.7109375" style="73" customWidth="1"/>
    <col min="12464" max="12464" width="0" style="73" hidden="1" customWidth="1"/>
    <col min="12465" max="12465" width="17.140625" style="73" customWidth="1"/>
    <col min="12466" max="12466" width="0" style="73" hidden="1" customWidth="1"/>
    <col min="12467" max="12467" width="15" style="73" customWidth="1"/>
    <col min="12468" max="12468" width="15.7109375" style="73" customWidth="1"/>
    <col min="12469" max="12470" width="15" style="73" customWidth="1"/>
    <col min="12471" max="12471" width="0" style="73" hidden="1" customWidth="1"/>
    <col min="12472" max="12478" width="15" style="73" customWidth="1"/>
    <col min="12479" max="12480" width="0" style="73" hidden="1" customWidth="1"/>
    <col min="12481" max="12481" width="15" style="73" customWidth="1"/>
    <col min="12482" max="12489" width="0" style="73" hidden="1" customWidth="1"/>
    <col min="12490" max="12490" width="15" style="73" customWidth="1"/>
    <col min="12491" max="12492" width="0" style="73" hidden="1" customWidth="1"/>
    <col min="12493" max="12493" width="15" style="73" customWidth="1"/>
    <col min="12494" max="12495" width="0" style="73" hidden="1" customWidth="1"/>
    <col min="12496" max="12496" width="15" style="73" customWidth="1"/>
    <col min="12497" max="12497" width="0" style="73" hidden="1" customWidth="1"/>
    <col min="12498" max="12498" width="15" style="73" customWidth="1"/>
    <col min="12499" max="12499" width="0" style="73" hidden="1" customWidth="1"/>
    <col min="12500" max="12500" width="15" style="73" customWidth="1"/>
    <col min="12501" max="12501" width="0" style="73" hidden="1" customWidth="1"/>
    <col min="12502" max="12503" width="15" style="73" customWidth="1"/>
    <col min="12504" max="12504" width="0" style="73" hidden="1" customWidth="1"/>
    <col min="12505" max="12511" width="15" style="73" customWidth="1"/>
    <col min="12512" max="12515" width="0" style="73" hidden="1" customWidth="1"/>
    <col min="12516" max="12519" width="15" style="73" customWidth="1"/>
    <col min="12520" max="12521" width="0" style="73" hidden="1" customWidth="1"/>
    <col min="12522" max="12525" width="15" style="73" customWidth="1"/>
    <col min="12526" max="12527" width="14.28515625" style="73" customWidth="1"/>
    <col min="12528" max="12528" width="15.42578125" style="73" customWidth="1"/>
    <col min="12529" max="12529" width="0" style="73" hidden="1" customWidth="1"/>
    <col min="12530" max="12530" width="8.7109375" style="73" customWidth="1"/>
    <col min="12531" max="12531" width="15.42578125" style="73" customWidth="1"/>
    <col min="12532" max="12532" width="11.28515625" style="73" bestFit="1" customWidth="1"/>
    <col min="12533" max="12533" width="13.42578125" style="73" bestFit="1" customWidth="1"/>
    <col min="12534" max="12714" width="9.140625" style="73"/>
    <col min="12715" max="12715" width="40.5703125" style="73" customWidth="1"/>
    <col min="12716" max="12716" width="14.7109375" style="73" customWidth="1"/>
    <col min="12717" max="12717" width="11.140625" style="73" customWidth="1"/>
    <col min="12718" max="12718" width="15.42578125" style="73" customWidth="1"/>
    <col min="12719" max="12719" width="13.7109375" style="73" customWidth="1"/>
    <col min="12720" max="12720" width="0" style="73" hidden="1" customWidth="1"/>
    <col min="12721" max="12721" width="17.140625" style="73" customWidth="1"/>
    <col min="12722" max="12722" width="0" style="73" hidden="1" customWidth="1"/>
    <col min="12723" max="12723" width="15" style="73" customWidth="1"/>
    <col min="12724" max="12724" width="15.7109375" style="73" customWidth="1"/>
    <col min="12725" max="12726" width="15" style="73" customWidth="1"/>
    <col min="12727" max="12727" width="0" style="73" hidden="1" customWidth="1"/>
    <col min="12728" max="12734" width="15" style="73" customWidth="1"/>
    <col min="12735" max="12736" width="0" style="73" hidden="1" customWidth="1"/>
    <col min="12737" max="12737" width="15" style="73" customWidth="1"/>
    <col min="12738" max="12745" width="0" style="73" hidden="1" customWidth="1"/>
    <col min="12746" max="12746" width="15" style="73" customWidth="1"/>
    <col min="12747" max="12748" width="0" style="73" hidden="1" customWidth="1"/>
    <col min="12749" max="12749" width="15" style="73" customWidth="1"/>
    <col min="12750" max="12751" width="0" style="73" hidden="1" customWidth="1"/>
    <col min="12752" max="12752" width="15" style="73" customWidth="1"/>
    <col min="12753" max="12753" width="0" style="73" hidden="1" customWidth="1"/>
    <col min="12754" max="12754" width="15" style="73" customWidth="1"/>
    <col min="12755" max="12755" width="0" style="73" hidden="1" customWidth="1"/>
    <col min="12756" max="12756" width="15" style="73" customWidth="1"/>
    <col min="12757" max="12757" width="0" style="73" hidden="1" customWidth="1"/>
    <col min="12758" max="12759" width="15" style="73" customWidth="1"/>
    <col min="12760" max="12760" width="0" style="73" hidden="1" customWidth="1"/>
    <col min="12761" max="12767" width="15" style="73" customWidth="1"/>
    <col min="12768" max="12771" width="0" style="73" hidden="1" customWidth="1"/>
    <col min="12772" max="12775" width="15" style="73" customWidth="1"/>
    <col min="12776" max="12777" width="0" style="73" hidden="1" customWidth="1"/>
    <col min="12778" max="12781" width="15" style="73" customWidth="1"/>
    <col min="12782" max="12783" width="14.28515625" style="73" customWidth="1"/>
    <col min="12784" max="12784" width="15.42578125" style="73" customWidth="1"/>
    <col min="12785" max="12785" width="0" style="73" hidden="1" customWidth="1"/>
    <col min="12786" max="12786" width="8.7109375" style="73" customWidth="1"/>
    <col min="12787" max="12787" width="15.42578125" style="73" customWidth="1"/>
    <col min="12788" max="12788" width="11.28515625" style="73" bestFit="1" customWidth="1"/>
    <col min="12789" max="12789" width="13.42578125" style="73" bestFit="1" customWidth="1"/>
    <col min="12790" max="12970" width="9.140625" style="73"/>
    <col min="12971" max="12971" width="40.5703125" style="73" customWidth="1"/>
    <col min="12972" max="12972" width="14.7109375" style="73" customWidth="1"/>
    <col min="12973" max="12973" width="11.140625" style="73" customWidth="1"/>
    <col min="12974" max="12974" width="15.42578125" style="73" customWidth="1"/>
    <col min="12975" max="12975" width="13.7109375" style="73" customWidth="1"/>
    <col min="12976" max="12976" width="0" style="73" hidden="1" customWidth="1"/>
    <col min="12977" max="12977" width="17.140625" style="73" customWidth="1"/>
    <col min="12978" max="12978" width="0" style="73" hidden="1" customWidth="1"/>
    <col min="12979" max="12979" width="15" style="73" customWidth="1"/>
    <col min="12980" max="12980" width="15.7109375" style="73" customWidth="1"/>
    <col min="12981" max="12982" width="15" style="73" customWidth="1"/>
    <col min="12983" max="12983" width="0" style="73" hidden="1" customWidth="1"/>
    <col min="12984" max="12990" width="15" style="73" customWidth="1"/>
    <col min="12991" max="12992" width="0" style="73" hidden="1" customWidth="1"/>
    <col min="12993" max="12993" width="15" style="73" customWidth="1"/>
    <col min="12994" max="13001" width="0" style="73" hidden="1" customWidth="1"/>
    <col min="13002" max="13002" width="15" style="73" customWidth="1"/>
    <col min="13003" max="13004" width="0" style="73" hidden="1" customWidth="1"/>
    <col min="13005" max="13005" width="15" style="73" customWidth="1"/>
    <col min="13006" max="13007" width="0" style="73" hidden="1" customWidth="1"/>
    <col min="13008" max="13008" width="15" style="73" customWidth="1"/>
    <col min="13009" max="13009" width="0" style="73" hidden="1" customWidth="1"/>
    <col min="13010" max="13010" width="15" style="73" customWidth="1"/>
    <col min="13011" max="13011" width="0" style="73" hidden="1" customWidth="1"/>
    <col min="13012" max="13012" width="15" style="73" customWidth="1"/>
    <col min="13013" max="13013" width="0" style="73" hidden="1" customWidth="1"/>
    <col min="13014" max="13015" width="15" style="73" customWidth="1"/>
    <col min="13016" max="13016" width="0" style="73" hidden="1" customWidth="1"/>
    <col min="13017" max="13023" width="15" style="73" customWidth="1"/>
    <col min="13024" max="13027" width="0" style="73" hidden="1" customWidth="1"/>
    <col min="13028" max="13031" width="15" style="73" customWidth="1"/>
    <col min="13032" max="13033" width="0" style="73" hidden="1" customWidth="1"/>
    <col min="13034" max="13037" width="15" style="73" customWidth="1"/>
    <col min="13038" max="13039" width="14.28515625" style="73" customWidth="1"/>
    <col min="13040" max="13040" width="15.42578125" style="73" customWidth="1"/>
    <col min="13041" max="13041" width="0" style="73" hidden="1" customWidth="1"/>
    <col min="13042" max="13042" width="8.7109375" style="73" customWidth="1"/>
    <col min="13043" max="13043" width="15.42578125" style="73" customWidth="1"/>
    <col min="13044" max="13044" width="11.28515625" style="73" bestFit="1" customWidth="1"/>
    <col min="13045" max="13045" width="13.42578125" style="73" bestFit="1" customWidth="1"/>
    <col min="13046" max="13226" width="9.140625" style="73"/>
    <col min="13227" max="13227" width="40.5703125" style="73" customWidth="1"/>
    <col min="13228" max="13228" width="14.7109375" style="73" customWidth="1"/>
    <col min="13229" max="13229" width="11.140625" style="73" customWidth="1"/>
    <col min="13230" max="13230" width="15.42578125" style="73" customWidth="1"/>
    <col min="13231" max="13231" width="13.7109375" style="73" customWidth="1"/>
    <col min="13232" max="13232" width="0" style="73" hidden="1" customWidth="1"/>
    <col min="13233" max="13233" width="17.140625" style="73" customWidth="1"/>
    <col min="13234" max="13234" width="0" style="73" hidden="1" customWidth="1"/>
    <col min="13235" max="13235" width="15" style="73" customWidth="1"/>
    <col min="13236" max="13236" width="15.7109375" style="73" customWidth="1"/>
    <col min="13237" max="13238" width="15" style="73" customWidth="1"/>
    <col min="13239" max="13239" width="0" style="73" hidden="1" customWidth="1"/>
    <col min="13240" max="13246" width="15" style="73" customWidth="1"/>
    <col min="13247" max="13248" width="0" style="73" hidden="1" customWidth="1"/>
    <col min="13249" max="13249" width="15" style="73" customWidth="1"/>
    <col min="13250" max="13257" width="0" style="73" hidden="1" customWidth="1"/>
    <col min="13258" max="13258" width="15" style="73" customWidth="1"/>
    <col min="13259" max="13260" width="0" style="73" hidden="1" customWidth="1"/>
    <col min="13261" max="13261" width="15" style="73" customWidth="1"/>
    <col min="13262" max="13263" width="0" style="73" hidden="1" customWidth="1"/>
    <col min="13264" max="13264" width="15" style="73" customWidth="1"/>
    <col min="13265" max="13265" width="0" style="73" hidden="1" customWidth="1"/>
    <col min="13266" max="13266" width="15" style="73" customWidth="1"/>
    <col min="13267" max="13267" width="0" style="73" hidden="1" customWidth="1"/>
    <col min="13268" max="13268" width="15" style="73" customWidth="1"/>
    <col min="13269" max="13269" width="0" style="73" hidden="1" customWidth="1"/>
    <col min="13270" max="13271" width="15" style="73" customWidth="1"/>
    <col min="13272" max="13272" width="0" style="73" hidden="1" customWidth="1"/>
    <col min="13273" max="13279" width="15" style="73" customWidth="1"/>
    <col min="13280" max="13283" width="0" style="73" hidden="1" customWidth="1"/>
    <col min="13284" max="13287" width="15" style="73" customWidth="1"/>
    <col min="13288" max="13289" width="0" style="73" hidden="1" customWidth="1"/>
    <col min="13290" max="13293" width="15" style="73" customWidth="1"/>
    <col min="13294" max="13295" width="14.28515625" style="73" customWidth="1"/>
    <col min="13296" max="13296" width="15.42578125" style="73" customWidth="1"/>
    <col min="13297" max="13297" width="0" style="73" hidden="1" customWidth="1"/>
    <col min="13298" max="13298" width="8.7109375" style="73" customWidth="1"/>
    <col min="13299" max="13299" width="15.42578125" style="73" customWidth="1"/>
    <col min="13300" max="13300" width="11.28515625" style="73" bestFit="1" customWidth="1"/>
    <col min="13301" max="13301" width="13.42578125" style="73" bestFit="1" customWidth="1"/>
    <col min="13302" max="13482" width="9.140625" style="73"/>
    <col min="13483" max="13483" width="40.5703125" style="73" customWidth="1"/>
    <col min="13484" max="13484" width="14.7109375" style="73" customWidth="1"/>
    <col min="13485" max="13485" width="11.140625" style="73" customWidth="1"/>
    <col min="13486" max="13486" width="15.42578125" style="73" customWidth="1"/>
    <col min="13487" max="13487" width="13.7109375" style="73" customWidth="1"/>
    <col min="13488" max="13488" width="0" style="73" hidden="1" customWidth="1"/>
    <col min="13489" max="13489" width="17.140625" style="73" customWidth="1"/>
    <col min="13490" max="13490" width="0" style="73" hidden="1" customWidth="1"/>
    <col min="13491" max="13491" width="15" style="73" customWidth="1"/>
    <col min="13492" max="13492" width="15.7109375" style="73" customWidth="1"/>
    <col min="13493" max="13494" width="15" style="73" customWidth="1"/>
    <col min="13495" max="13495" width="0" style="73" hidden="1" customWidth="1"/>
    <col min="13496" max="13502" width="15" style="73" customWidth="1"/>
    <col min="13503" max="13504" width="0" style="73" hidden="1" customWidth="1"/>
    <col min="13505" max="13505" width="15" style="73" customWidth="1"/>
    <col min="13506" max="13513" width="0" style="73" hidden="1" customWidth="1"/>
    <col min="13514" max="13514" width="15" style="73" customWidth="1"/>
    <col min="13515" max="13516" width="0" style="73" hidden="1" customWidth="1"/>
    <col min="13517" max="13517" width="15" style="73" customWidth="1"/>
    <col min="13518" max="13519" width="0" style="73" hidden="1" customWidth="1"/>
    <col min="13520" max="13520" width="15" style="73" customWidth="1"/>
    <col min="13521" max="13521" width="0" style="73" hidden="1" customWidth="1"/>
    <col min="13522" max="13522" width="15" style="73" customWidth="1"/>
    <col min="13523" max="13523" width="0" style="73" hidden="1" customWidth="1"/>
    <col min="13524" max="13524" width="15" style="73" customWidth="1"/>
    <col min="13525" max="13525" width="0" style="73" hidden="1" customWidth="1"/>
    <col min="13526" max="13527" width="15" style="73" customWidth="1"/>
    <col min="13528" max="13528" width="0" style="73" hidden="1" customWidth="1"/>
    <col min="13529" max="13535" width="15" style="73" customWidth="1"/>
    <col min="13536" max="13539" width="0" style="73" hidden="1" customWidth="1"/>
    <col min="13540" max="13543" width="15" style="73" customWidth="1"/>
    <col min="13544" max="13545" width="0" style="73" hidden="1" customWidth="1"/>
    <col min="13546" max="13549" width="15" style="73" customWidth="1"/>
    <col min="13550" max="13551" width="14.28515625" style="73" customWidth="1"/>
    <col min="13552" max="13552" width="15.42578125" style="73" customWidth="1"/>
    <col min="13553" max="13553" width="0" style="73" hidden="1" customWidth="1"/>
    <col min="13554" max="13554" width="8.7109375" style="73" customWidth="1"/>
    <col min="13555" max="13555" width="15.42578125" style="73" customWidth="1"/>
    <col min="13556" max="13556" width="11.28515625" style="73" bestFit="1" customWidth="1"/>
    <col min="13557" max="13557" width="13.42578125" style="73" bestFit="1" customWidth="1"/>
    <col min="13558" max="13738" width="9.140625" style="73"/>
    <col min="13739" max="13739" width="40.5703125" style="73" customWidth="1"/>
    <col min="13740" max="13740" width="14.7109375" style="73" customWidth="1"/>
    <col min="13741" max="13741" width="11.140625" style="73" customWidth="1"/>
    <col min="13742" max="13742" width="15.42578125" style="73" customWidth="1"/>
    <col min="13743" max="13743" width="13.7109375" style="73" customWidth="1"/>
    <col min="13744" max="13744" width="0" style="73" hidden="1" customWidth="1"/>
    <col min="13745" max="13745" width="17.140625" style="73" customWidth="1"/>
    <col min="13746" max="13746" width="0" style="73" hidden="1" customWidth="1"/>
    <col min="13747" max="13747" width="15" style="73" customWidth="1"/>
    <col min="13748" max="13748" width="15.7109375" style="73" customWidth="1"/>
    <col min="13749" max="13750" width="15" style="73" customWidth="1"/>
    <col min="13751" max="13751" width="0" style="73" hidden="1" customWidth="1"/>
    <col min="13752" max="13758" width="15" style="73" customWidth="1"/>
    <col min="13759" max="13760" width="0" style="73" hidden="1" customWidth="1"/>
    <col min="13761" max="13761" width="15" style="73" customWidth="1"/>
    <col min="13762" max="13769" width="0" style="73" hidden="1" customWidth="1"/>
    <col min="13770" max="13770" width="15" style="73" customWidth="1"/>
    <col min="13771" max="13772" width="0" style="73" hidden="1" customWidth="1"/>
    <col min="13773" max="13773" width="15" style="73" customWidth="1"/>
    <col min="13774" max="13775" width="0" style="73" hidden="1" customWidth="1"/>
    <col min="13776" max="13776" width="15" style="73" customWidth="1"/>
    <col min="13777" max="13777" width="0" style="73" hidden="1" customWidth="1"/>
    <col min="13778" max="13778" width="15" style="73" customWidth="1"/>
    <col min="13779" max="13779" width="0" style="73" hidden="1" customWidth="1"/>
    <col min="13780" max="13780" width="15" style="73" customWidth="1"/>
    <col min="13781" max="13781" width="0" style="73" hidden="1" customWidth="1"/>
    <col min="13782" max="13783" width="15" style="73" customWidth="1"/>
    <col min="13784" max="13784" width="0" style="73" hidden="1" customWidth="1"/>
    <col min="13785" max="13791" width="15" style="73" customWidth="1"/>
    <col min="13792" max="13795" width="0" style="73" hidden="1" customWidth="1"/>
    <col min="13796" max="13799" width="15" style="73" customWidth="1"/>
    <col min="13800" max="13801" width="0" style="73" hidden="1" customWidth="1"/>
    <col min="13802" max="13805" width="15" style="73" customWidth="1"/>
    <col min="13806" max="13807" width="14.28515625" style="73" customWidth="1"/>
    <col min="13808" max="13808" width="15.42578125" style="73" customWidth="1"/>
    <col min="13809" max="13809" width="0" style="73" hidden="1" customWidth="1"/>
    <col min="13810" max="13810" width="8.7109375" style="73" customWidth="1"/>
    <col min="13811" max="13811" width="15.42578125" style="73" customWidth="1"/>
    <col min="13812" max="13812" width="11.28515625" style="73" bestFit="1" customWidth="1"/>
    <col min="13813" max="13813" width="13.42578125" style="73" bestFit="1" customWidth="1"/>
    <col min="13814" max="13994" width="9.140625" style="73"/>
    <col min="13995" max="13995" width="40.5703125" style="73" customWidth="1"/>
    <col min="13996" max="13996" width="14.7109375" style="73" customWidth="1"/>
    <col min="13997" max="13997" width="11.140625" style="73" customWidth="1"/>
    <col min="13998" max="13998" width="15.42578125" style="73" customWidth="1"/>
    <col min="13999" max="13999" width="13.7109375" style="73" customWidth="1"/>
    <col min="14000" max="14000" width="0" style="73" hidden="1" customWidth="1"/>
    <col min="14001" max="14001" width="17.140625" style="73" customWidth="1"/>
    <col min="14002" max="14002" width="0" style="73" hidden="1" customWidth="1"/>
    <col min="14003" max="14003" width="15" style="73" customWidth="1"/>
    <col min="14004" max="14004" width="15.7109375" style="73" customWidth="1"/>
    <col min="14005" max="14006" width="15" style="73" customWidth="1"/>
    <col min="14007" max="14007" width="0" style="73" hidden="1" customWidth="1"/>
    <col min="14008" max="14014" width="15" style="73" customWidth="1"/>
    <col min="14015" max="14016" width="0" style="73" hidden="1" customWidth="1"/>
    <col min="14017" max="14017" width="15" style="73" customWidth="1"/>
    <col min="14018" max="14025" width="0" style="73" hidden="1" customWidth="1"/>
    <col min="14026" max="14026" width="15" style="73" customWidth="1"/>
    <col min="14027" max="14028" width="0" style="73" hidden="1" customWidth="1"/>
    <col min="14029" max="14029" width="15" style="73" customWidth="1"/>
    <col min="14030" max="14031" width="0" style="73" hidden="1" customWidth="1"/>
    <col min="14032" max="14032" width="15" style="73" customWidth="1"/>
    <col min="14033" max="14033" width="0" style="73" hidden="1" customWidth="1"/>
    <col min="14034" max="14034" width="15" style="73" customWidth="1"/>
    <col min="14035" max="14035" width="0" style="73" hidden="1" customWidth="1"/>
    <col min="14036" max="14036" width="15" style="73" customWidth="1"/>
    <col min="14037" max="14037" width="0" style="73" hidden="1" customWidth="1"/>
    <col min="14038" max="14039" width="15" style="73" customWidth="1"/>
    <col min="14040" max="14040" width="0" style="73" hidden="1" customWidth="1"/>
    <col min="14041" max="14047" width="15" style="73" customWidth="1"/>
    <col min="14048" max="14051" width="0" style="73" hidden="1" customWidth="1"/>
    <col min="14052" max="14055" width="15" style="73" customWidth="1"/>
    <col min="14056" max="14057" width="0" style="73" hidden="1" customWidth="1"/>
    <col min="14058" max="14061" width="15" style="73" customWidth="1"/>
    <col min="14062" max="14063" width="14.28515625" style="73" customWidth="1"/>
    <col min="14064" max="14064" width="15.42578125" style="73" customWidth="1"/>
    <col min="14065" max="14065" width="0" style="73" hidden="1" customWidth="1"/>
    <col min="14066" max="14066" width="8.7109375" style="73" customWidth="1"/>
    <col min="14067" max="14067" width="15.42578125" style="73" customWidth="1"/>
    <col min="14068" max="14068" width="11.28515625" style="73" bestFit="1" customWidth="1"/>
    <col min="14069" max="14069" width="13.42578125" style="73" bestFit="1" customWidth="1"/>
    <col min="14070" max="14250" width="9.140625" style="73"/>
    <col min="14251" max="14251" width="40.5703125" style="73" customWidth="1"/>
    <col min="14252" max="14252" width="14.7109375" style="73" customWidth="1"/>
    <col min="14253" max="14253" width="11.140625" style="73" customWidth="1"/>
    <col min="14254" max="14254" width="15.42578125" style="73" customWidth="1"/>
    <col min="14255" max="14255" width="13.7109375" style="73" customWidth="1"/>
    <col min="14256" max="14256" width="0" style="73" hidden="1" customWidth="1"/>
    <col min="14257" max="14257" width="17.140625" style="73" customWidth="1"/>
    <col min="14258" max="14258" width="0" style="73" hidden="1" customWidth="1"/>
    <col min="14259" max="14259" width="15" style="73" customWidth="1"/>
    <col min="14260" max="14260" width="15.7109375" style="73" customWidth="1"/>
    <col min="14261" max="14262" width="15" style="73" customWidth="1"/>
    <col min="14263" max="14263" width="0" style="73" hidden="1" customWidth="1"/>
    <col min="14264" max="14270" width="15" style="73" customWidth="1"/>
    <col min="14271" max="14272" width="0" style="73" hidden="1" customWidth="1"/>
    <col min="14273" max="14273" width="15" style="73" customWidth="1"/>
    <col min="14274" max="14281" width="0" style="73" hidden="1" customWidth="1"/>
    <col min="14282" max="14282" width="15" style="73" customWidth="1"/>
    <col min="14283" max="14284" width="0" style="73" hidden="1" customWidth="1"/>
    <col min="14285" max="14285" width="15" style="73" customWidth="1"/>
    <col min="14286" max="14287" width="0" style="73" hidden="1" customWidth="1"/>
    <col min="14288" max="14288" width="15" style="73" customWidth="1"/>
    <col min="14289" max="14289" width="0" style="73" hidden="1" customWidth="1"/>
    <col min="14290" max="14290" width="15" style="73" customWidth="1"/>
    <col min="14291" max="14291" width="0" style="73" hidden="1" customWidth="1"/>
    <col min="14292" max="14292" width="15" style="73" customWidth="1"/>
    <col min="14293" max="14293" width="0" style="73" hidden="1" customWidth="1"/>
    <col min="14294" max="14295" width="15" style="73" customWidth="1"/>
    <col min="14296" max="14296" width="0" style="73" hidden="1" customWidth="1"/>
    <col min="14297" max="14303" width="15" style="73" customWidth="1"/>
    <col min="14304" max="14307" width="0" style="73" hidden="1" customWidth="1"/>
    <col min="14308" max="14311" width="15" style="73" customWidth="1"/>
    <col min="14312" max="14313" width="0" style="73" hidden="1" customWidth="1"/>
    <col min="14314" max="14317" width="15" style="73" customWidth="1"/>
    <col min="14318" max="14319" width="14.28515625" style="73" customWidth="1"/>
    <col min="14320" max="14320" width="15.42578125" style="73" customWidth="1"/>
    <col min="14321" max="14321" width="0" style="73" hidden="1" customWidth="1"/>
    <col min="14322" max="14322" width="8.7109375" style="73" customWidth="1"/>
    <col min="14323" max="14323" width="15.42578125" style="73" customWidth="1"/>
    <col min="14324" max="14324" width="11.28515625" style="73" bestFit="1" customWidth="1"/>
    <col min="14325" max="14325" width="13.42578125" style="73" bestFit="1" customWidth="1"/>
    <col min="14326" max="14506" width="9.140625" style="73"/>
    <col min="14507" max="14507" width="40.5703125" style="73" customWidth="1"/>
    <col min="14508" max="14508" width="14.7109375" style="73" customWidth="1"/>
    <col min="14509" max="14509" width="11.140625" style="73" customWidth="1"/>
    <col min="14510" max="14510" width="15.42578125" style="73" customWidth="1"/>
    <col min="14511" max="14511" width="13.7109375" style="73" customWidth="1"/>
    <col min="14512" max="14512" width="0" style="73" hidden="1" customWidth="1"/>
    <col min="14513" max="14513" width="17.140625" style="73" customWidth="1"/>
    <col min="14514" max="14514" width="0" style="73" hidden="1" customWidth="1"/>
    <col min="14515" max="14515" width="15" style="73" customWidth="1"/>
    <col min="14516" max="14516" width="15.7109375" style="73" customWidth="1"/>
    <col min="14517" max="14518" width="15" style="73" customWidth="1"/>
    <col min="14519" max="14519" width="0" style="73" hidden="1" customWidth="1"/>
    <col min="14520" max="14526" width="15" style="73" customWidth="1"/>
    <col min="14527" max="14528" width="0" style="73" hidden="1" customWidth="1"/>
    <col min="14529" max="14529" width="15" style="73" customWidth="1"/>
    <col min="14530" max="14537" width="0" style="73" hidden="1" customWidth="1"/>
    <col min="14538" max="14538" width="15" style="73" customWidth="1"/>
    <col min="14539" max="14540" width="0" style="73" hidden="1" customWidth="1"/>
    <col min="14541" max="14541" width="15" style="73" customWidth="1"/>
    <col min="14542" max="14543" width="0" style="73" hidden="1" customWidth="1"/>
    <col min="14544" max="14544" width="15" style="73" customWidth="1"/>
    <col min="14545" max="14545" width="0" style="73" hidden="1" customWidth="1"/>
    <col min="14546" max="14546" width="15" style="73" customWidth="1"/>
    <col min="14547" max="14547" width="0" style="73" hidden="1" customWidth="1"/>
    <col min="14548" max="14548" width="15" style="73" customWidth="1"/>
    <col min="14549" max="14549" width="0" style="73" hidden="1" customWidth="1"/>
    <col min="14550" max="14551" width="15" style="73" customWidth="1"/>
    <col min="14552" max="14552" width="0" style="73" hidden="1" customWidth="1"/>
    <col min="14553" max="14559" width="15" style="73" customWidth="1"/>
    <col min="14560" max="14563" width="0" style="73" hidden="1" customWidth="1"/>
    <col min="14564" max="14567" width="15" style="73" customWidth="1"/>
    <col min="14568" max="14569" width="0" style="73" hidden="1" customWidth="1"/>
    <col min="14570" max="14573" width="15" style="73" customWidth="1"/>
    <col min="14574" max="14575" width="14.28515625" style="73" customWidth="1"/>
    <col min="14576" max="14576" width="15.42578125" style="73" customWidth="1"/>
    <col min="14577" max="14577" width="0" style="73" hidden="1" customWidth="1"/>
    <col min="14578" max="14578" width="8.7109375" style="73" customWidth="1"/>
    <col min="14579" max="14579" width="15.42578125" style="73" customWidth="1"/>
    <col min="14580" max="14580" width="11.28515625" style="73" bestFit="1" customWidth="1"/>
    <col min="14581" max="14581" width="13.42578125" style="73" bestFit="1" customWidth="1"/>
    <col min="14582" max="14762" width="9.140625" style="73"/>
    <col min="14763" max="14763" width="40.5703125" style="73" customWidth="1"/>
    <col min="14764" max="14764" width="14.7109375" style="73" customWidth="1"/>
    <col min="14765" max="14765" width="11.140625" style="73" customWidth="1"/>
    <col min="14766" max="14766" width="15.42578125" style="73" customWidth="1"/>
    <col min="14767" max="14767" width="13.7109375" style="73" customWidth="1"/>
    <col min="14768" max="14768" width="0" style="73" hidden="1" customWidth="1"/>
    <col min="14769" max="14769" width="17.140625" style="73" customWidth="1"/>
    <col min="14770" max="14770" width="0" style="73" hidden="1" customWidth="1"/>
    <col min="14771" max="14771" width="15" style="73" customWidth="1"/>
    <col min="14772" max="14772" width="15.7109375" style="73" customWidth="1"/>
    <col min="14773" max="14774" width="15" style="73" customWidth="1"/>
    <col min="14775" max="14775" width="0" style="73" hidden="1" customWidth="1"/>
    <col min="14776" max="14782" width="15" style="73" customWidth="1"/>
    <col min="14783" max="14784" width="0" style="73" hidden="1" customWidth="1"/>
    <col min="14785" max="14785" width="15" style="73" customWidth="1"/>
    <col min="14786" max="14793" width="0" style="73" hidden="1" customWidth="1"/>
    <col min="14794" max="14794" width="15" style="73" customWidth="1"/>
    <col min="14795" max="14796" width="0" style="73" hidden="1" customWidth="1"/>
    <col min="14797" max="14797" width="15" style="73" customWidth="1"/>
    <col min="14798" max="14799" width="0" style="73" hidden="1" customWidth="1"/>
    <col min="14800" max="14800" width="15" style="73" customWidth="1"/>
    <col min="14801" max="14801" width="0" style="73" hidden="1" customWidth="1"/>
    <col min="14802" max="14802" width="15" style="73" customWidth="1"/>
    <col min="14803" max="14803" width="0" style="73" hidden="1" customWidth="1"/>
    <col min="14804" max="14804" width="15" style="73" customWidth="1"/>
    <col min="14805" max="14805" width="0" style="73" hidden="1" customWidth="1"/>
    <col min="14806" max="14807" width="15" style="73" customWidth="1"/>
    <col min="14808" max="14808" width="0" style="73" hidden="1" customWidth="1"/>
    <col min="14809" max="14815" width="15" style="73" customWidth="1"/>
    <col min="14816" max="14819" width="0" style="73" hidden="1" customWidth="1"/>
    <col min="14820" max="14823" width="15" style="73" customWidth="1"/>
    <col min="14824" max="14825" width="0" style="73" hidden="1" customWidth="1"/>
    <col min="14826" max="14829" width="15" style="73" customWidth="1"/>
    <col min="14830" max="14831" width="14.28515625" style="73" customWidth="1"/>
    <col min="14832" max="14832" width="15.42578125" style="73" customWidth="1"/>
    <col min="14833" max="14833" width="0" style="73" hidden="1" customWidth="1"/>
    <col min="14834" max="14834" width="8.7109375" style="73" customWidth="1"/>
    <col min="14835" max="14835" width="15.42578125" style="73" customWidth="1"/>
    <col min="14836" max="14836" width="11.28515625" style="73" bestFit="1" customWidth="1"/>
    <col min="14837" max="14837" width="13.42578125" style="73" bestFit="1" customWidth="1"/>
    <col min="14838" max="15018" width="9.140625" style="73"/>
    <col min="15019" max="15019" width="40.5703125" style="73" customWidth="1"/>
    <col min="15020" max="15020" width="14.7109375" style="73" customWidth="1"/>
    <col min="15021" max="15021" width="11.140625" style="73" customWidth="1"/>
    <col min="15022" max="15022" width="15.42578125" style="73" customWidth="1"/>
    <col min="15023" max="15023" width="13.7109375" style="73" customWidth="1"/>
    <col min="15024" max="15024" width="0" style="73" hidden="1" customWidth="1"/>
    <col min="15025" max="15025" width="17.140625" style="73" customWidth="1"/>
    <col min="15026" max="15026" width="0" style="73" hidden="1" customWidth="1"/>
    <col min="15027" max="15027" width="15" style="73" customWidth="1"/>
    <col min="15028" max="15028" width="15.7109375" style="73" customWidth="1"/>
    <col min="15029" max="15030" width="15" style="73" customWidth="1"/>
    <col min="15031" max="15031" width="0" style="73" hidden="1" customWidth="1"/>
    <col min="15032" max="15038" width="15" style="73" customWidth="1"/>
    <col min="15039" max="15040" width="0" style="73" hidden="1" customWidth="1"/>
    <col min="15041" max="15041" width="15" style="73" customWidth="1"/>
    <col min="15042" max="15049" width="0" style="73" hidden="1" customWidth="1"/>
    <col min="15050" max="15050" width="15" style="73" customWidth="1"/>
    <col min="15051" max="15052" width="0" style="73" hidden="1" customWidth="1"/>
    <col min="15053" max="15053" width="15" style="73" customWidth="1"/>
    <col min="15054" max="15055" width="0" style="73" hidden="1" customWidth="1"/>
    <col min="15056" max="15056" width="15" style="73" customWidth="1"/>
    <col min="15057" max="15057" width="0" style="73" hidden="1" customWidth="1"/>
    <col min="15058" max="15058" width="15" style="73" customWidth="1"/>
    <col min="15059" max="15059" width="0" style="73" hidden="1" customWidth="1"/>
    <col min="15060" max="15060" width="15" style="73" customWidth="1"/>
    <col min="15061" max="15061" width="0" style="73" hidden="1" customWidth="1"/>
    <col min="15062" max="15063" width="15" style="73" customWidth="1"/>
    <col min="15064" max="15064" width="0" style="73" hidden="1" customWidth="1"/>
    <col min="15065" max="15071" width="15" style="73" customWidth="1"/>
    <col min="15072" max="15075" width="0" style="73" hidden="1" customWidth="1"/>
    <col min="15076" max="15079" width="15" style="73" customWidth="1"/>
    <col min="15080" max="15081" width="0" style="73" hidden="1" customWidth="1"/>
    <col min="15082" max="15085" width="15" style="73" customWidth="1"/>
    <col min="15086" max="15087" width="14.28515625" style="73" customWidth="1"/>
    <col min="15088" max="15088" width="15.42578125" style="73" customWidth="1"/>
    <col min="15089" max="15089" width="0" style="73" hidden="1" customWidth="1"/>
    <col min="15090" max="15090" width="8.7109375" style="73" customWidth="1"/>
    <col min="15091" max="15091" width="15.42578125" style="73" customWidth="1"/>
    <col min="15092" max="15092" width="11.28515625" style="73" bestFit="1" customWidth="1"/>
    <col min="15093" max="15093" width="13.42578125" style="73" bestFit="1" customWidth="1"/>
    <col min="15094" max="15274" width="9.140625" style="73"/>
    <col min="15275" max="15275" width="40.5703125" style="73" customWidth="1"/>
    <col min="15276" max="15276" width="14.7109375" style="73" customWidth="1"/>
    <col min="15277" max="15277" width="11.140625" style="73" customWidth="1"/>
    <col min="15278" max="15278" width="15.42578125" style="73" customWidth="1"/>
    <col min="15279" max="15279" width="13.7109375" style="73" customWidth="1"/>
    <col min="15280" max="15280" width="0" style="73" hidden="1" customWidth="1"/>
    <col min="15281" max="15281" width="17.140625" style="73" customWidth="1"/>
    <col min="15282" max="15282" width="0" style="73" hidden="1" customWidth="1"/>
    <col min="15283" max="15283" width="15" style="73" customWidth="1"/>
    <col min="15284" max="15284" width="15.7109375" style="73" customWidth="1"/>
    <col min="15285" max="15286" width="15" style="73" customWidth="1"/>
    <col min="15287" max="15287" width="0" style="73" hidden="1" customWidth="1"/>
    <col min="15288" max="15294" width="15" style="73" customWidth="1"/>
    <col min="15295" max="15296" width="0" style="73" hidden="1" customWidth="1"/>
    <col min="15297" max="15297" width="15" style="73" customWidth="1"/>
    <col min="15298" max="15305" width="0" style="73" hidden="1" customWidth="1"/>
    <col min="15306" max="15306" width="15" style="73" customWidth="1"/>
    <col min="15307" max="15308" width="0" style="73" hidden="1" customWidth="1"/>
    <col min="15309" max="15309" width="15" style="73" customWidth="1"/>
    <col min="15310" max="15311" width="0" style="73" hidden="1" customWidth="1"/>
    <col min="15312" max="15312" width="15" style="73" customWidth="1"/>
    <col min="15313" max="15313" width="0" style="73" hidden="1" customWidth="1"/>
    <col min="15314" max="15314" width="15" style="73" customWidth="1"/>
    <col min="15315" max="15315" width="0" style="73" hidden="1" customWidth="1"/>
    <col min="15316" max="15316" width="15" style="73" customWidth="1"/>
    <col min="15317" max="15317" width="0" style="73" hidden="1" customWidth="1"/>
    <col min="15318" max="15319" width="15" style="73" customWidth="1"/>
    <col min="15320" max="15320" width="0" style="73" hidden="1" customWidth="1"/>
    <col min="15321" max="15327" width="15" style="73" customWidth="1"/>
    <col min="15328" max="15331" width="0" style="73" hidden="1" customWidth="1"/>
    <col min="15332" max="15335" width="15" style="73" customWidth="1"/>
    <col min="15336" max="15337" width="0" style="73" hidden="1" customWidth="1"/>
    <col min="15338" max="15341" width="15" style="73" customWidth="1"/>
    <col min="15342" max="15343" width="14.28515625" style="73" customWidth="1"/>
    <col min="15344" max="15344" width="15.42578125" style="73" customWidth="1"/>
    <col min="15345" max="15345" width="0" style="73" hidden="1" customWidth="1"/>
    <col min="15346" max="15346" width="8.7109375" style="73" customWidth="1"/>
    <col min="15347" max="15347" width="15.42578125" style="73" customWidth="1"/>
    <col min="15348" max="15348" width="11.28515625" style="73" bestFit="1" customWidth="1"/>
    <col min="15349" max="15349" width="13.42578125" style="73" bestFit="1" customWidth="1"/>
    <col min="15350" max="15530" width="9.140625" style="73"/>
    <col min="15531" max="15531" width="40.5703125" style="73" customWidth="1"/>
    <col min="15532" max="15532" width="14.7109375" style="73" customWidth="1"/>
    <col min="15533" max="15533" width="11.140625" style="73" customWidth="1"/>
    <col min="15534" max="15534" width="15.42578125" style="73" customWidth="1"/>
    <col min="15535" max="15535" width="13.7109375" style="73" customWidth="1"/>
    <col min="15536" max="15536" width="0" style="73" hidden="1" customWidth="1"/>
    <col min="15537" max="15537" width="17.140625" style="73" customWidth="1"/>
    <col min="15538" max="15538" width="0" style="73" hidden="1" customWidth="1"/>
    <col min="15539" max="15539" width="15" style="73" customWidth="1"/>
    <col min="15540" max="15540" width="15.7109375" style="73" customWidth="1"/>
    <col min="15541" max="15542" width="15" style="73" customWidth="1"/>
    <col min="15543" max="15543" width="0" style="73" hidden="1" customWidth="1"/>
    <col min="15544" max="15550" width="15" style="73" customWidth="1"/>
    <col min="15551" max="15552" width="0" style="73" hidden="1" customWidth="1"/>
    <col min="15553" max="15553" width="15" style="73" customWidth="1"/>
    <col min="15554" max="15561" width="0" style="73" hidden="1" customWidth="1"/>
    <col min="15562" max="15562" width="15" style="73" customWidth="1"/>
    <col min="15563" max="15564" width="0" style="73" hidden="1" customWidth="1"/>
    <col min="15565" max="15565" width="15" style="73" customWidth="1"/>
    <col min="15566" max="15567" width="0" style="73" hidden="1" customWidth="1"/>
    <col min="15568" max="15568" width="15" style="73" customWidth="1"/>
    <col min="15569" max="15569" width="0" style="73" hidden="1" customWidth="1"/>
    <col min="15570" max="15570" width="15" style="73" customWidth="1"/>
    <col min="15571" max="15571" width="0" style="73" hidden="1" customWidth="1"/>
    <col min="15572" max="15572" width="15" style="73" customWidth="1"/>
    <col min="15573" max="15573" width="0" style="73" hidden="1" customWidth="1"/>
    <col min="15574" max="15575" width="15" style="73" customWidth="1"/>
    <col min="15576" max="15576" width="0" style="73" hidden="1" customWidth="1"/>
    <col min="15577" max="15583" width="15" style="73" customWidth="1"/>
    <col min="15584" max="15587" width="0" style="73" hidden="1" customWidth="1"/>
    <col min="15588" max="15591" width="15" style="73" customWidth="1"/>
    <col min="15592" max="15593" width="0" style="73" hidden="1" customWidth="1"/>
    <col min="15594" max="15597" width="15" style="73" customWidth="1"/>
    <col min="15598" max="15599" width="14.28515625" style="73" customWidth="1"/>
    <col min="15600" max="15600" width="15.42578125" style="73" customWidth="1"/>
    <col min="15601" max="15601" width="0" style="73" hidden="1" customWidth="1"/>
    <col min="15602" max="15602" width="8.7109375" style="73" customWidth="1"/>
    <col min="15603" max="15603" width="15.42578125" style="73" customWidth="1"/>
    <col min="15604" max="15604" width="11.28515625" style="73" bestFit="1" customWidth="1"/>
    <col min="15605" max="15605" width="13.42578125" style="73" bestFit="1" customWidth="1"/>
    <col min="15606" max="15786" width="9.140625" style="73"/>
    <col min="15787" max="15787" width="40.5703125" style="73" customWidth="1"/>
    <col min="15788" max="15788" width="14.7109375" style="73" customWidth="1"/>
    <col min="15789" max="15789" width="11.140625" style="73" customWidth="1"/>
    <col min="15790" max="15790" width="15.42578125" style="73" customWidth="1"/>
    <col min="15791" max="15791" width="13.7109375" style="73" customWidth="1"/>
    <col min="15792" max="15792" width="0" style="73" hidden="1" customWidth="1"/>
    <col min="15793" max="15793" width="17.140625" style="73" customWidth="1"/>
    <col min="15794" max="15794" width="0" style="73" hidden="1" customWidth="1"/>
    <col min="15795" max="15795" width="15" style="73" customWidth="1"/>
    <col min="15796" max="15796" width="15.7109375" style="73" customWidth="1"/>
    <col min="15797" max="15798" width="15" style="73" customWidth="1"/>
    <col min="15799" max="15799" width="0" style="73" hidden="1" customWidth="1"/>
    <col min="15800" max="15806" width="15" style="73" customWidth="1"/>
    <col min="15807" max="15808" width="0" style="73" hidden="1" customWidth="1"/>
    <col min="15809" max="15809" width="15" style="73" customWidth="1"/>
    <col min="15810" max="15817" width="0" style="73" hidden="1" customWidth="1"/>
    <col min="15818" max="15818" width="15" style="73" customWidth="1"/>
    <col min="15819" max="15820" width="0" style="73" hidden="1" customWidth="1"/>
    <col min="15821" max="15821" width="15" style="73" customWidth="1"/>
    <col min="15822" max="15823" width="0" style="73" hidden="1" customWidth="1"/>
    <col min="15824" max="15824" width="15" style="73" customWidth="1"/>
    <col min="15825" max="15825" width="0" style="73" hidden="1" customWidth="1"/>
    <col min="15826" max="15826" width="15" style="73" customWidth="1"/>
    <col min="15827" max="15827" width="0" style="73" hidden="1" customWidth="1"/>
    <col min="15828" max="15828" width="15" style="73" customWidth="1"/>
    <col min="15829" max="15829" width="0" style="73" hidden="1" customWidth="1"/>
    <col min="15830" max="15831" width="15" style="73" customWidth="1"/>
    <col min="15832" max="15832" width="0" style="73" hidden="1" customWidth="1"/>
    <col min="15833" max="15839" width="15" style="73" customWidth="1"/>
    <col min="15840" max="15843" width="0" style="73" hidden="1" customWidth="1"/>
    <col min="15844" max="15847" width="15" style="73" customWidth="1"/>
    <col min="15848" max="15849" width="0" style="73" hidden="1" customWidth="1"/>
    <col min="15850" max="15853" width="15" style="73" customWidth="1"/>
    <col min="15854" max="15855" width="14.28515625" style="73" customWidth="1"/>
    <col min="15856" max="15856" width="15.42578125" style="73" customWidth="1"/>
    <col min="15857" max="15857" width="0" style="73" hidden="1" customWidth="1"/>
    <col min="15858" max="15858" width="8.7109375" style="73" customWidth="1"/>
    <col min="15859" max="15859" width="15.42578125" style="73" customWidth="1"/>
    <col min="15860" max="15860" width="11.28515625" style="73" bestFit="1" customWidth="1"/>
    <col min="15861" max="15861" width="13.42578125" style="73" bestFit="1" customWidth="1"/>
    <col min="15862" max="16042" width="9.140625" style="73"/>
    <col min="16043" max="16043" width="40.5703125" style="73" customWidth="1"/>
    <col min="16044" max="16044" width="14.7109375" style="73" customWidth="1"/>
    <col min="16045" max="16045" width="11.140625" style="73" customWidth="1"/>
    <col min="16046" max="16046" width="15.42578125" style="73" customWidth="1"/>
    <col min="16047" max="16047" width="13.7109375" style="73" customWidth="1"/>
    <col min="16048" max="16048" width="0" style="73" hidden="1" customWidth="1"/>
    <col min="16049" max="16049" width="17.140625" style="73" customWidth="1"/>
    <col min="16050" max="16050" width="0" style="73" hidden="1" customWidth="1"/>
    <col min="16051" max="16051" width="15" style="73" customWidth="1"/>
    <col min="16052" max="16052" width="15.7109375" style="73" customWidth="1"/>
    <col min="16053" max="16054" width="15" style="73" customWidth="1"/>
    <col min="16055" max="16055" width="0" style="73" hidden="1" customWidth="1"/>
    <col min="16056" max="16062" width="15" style="73" customWidth="1"/>
    <col min="16063" max="16064" width="0" style="73" hidden="1" customWidth="1"/>
    <col min="16065" max="16065" width="15" style="73" customWidth="1"/>
    <col min="16066" max="16073" width="0" style="73" hidden="1" customWidth="1"/>
    <col min="16074" max="16074" width="15" style="73" customWidth="1"/>
    <col min="16075" max="16076" width="0" style="73" hidden="1" customWidth="1"/>
    <col min="16077" max="16077" width="15" style="73" customWidth="1"/>
    <col min="16078" max="16079" width="0" style="73" hidden="1" customWidth="1"/>
    <col min="16080" max="16080" width="15" style="73" customWidth="1"/>
    <col min="16081" max="16081" width="0" style="73" hidden="1" customWidth="1"/>
    <col min="16082" max="16082" width="15" style="73" customWidth="1"/>
    <col min="16083" max="16083" width="0" style="73" hidden="1" customWidth="1"/>
    <col min="16084" max="16084" width="15" style="73" customWidth="1"/>
    <col min="16085" max="16085" width="0" style="73" hidden="1" customWidth="1"/>
    <col min="16086" max="16087" width="15" style="73" customWidth="1"/>
    <col min="16088" max="16088" width="0" style="73" hidden="1" customWidth="1"/>
    <col min="16089" max="16095" width="15" style="73" customWidth="1"/>
    <col min="16096" max="16099" width="0" style="73" hidden="1" customWidth="1"/>
    <col min="16100" max="16103" width="15" style="73" customWidth="1"/>
    <col min="16104" max="16105" width="0" style="73" hidden="1" customWidth="1"/>
    <col min="16106" max="16109" width="15" style="73" customWidth="1"/>
    <col min="16110" max="16111" width="14.28515625" style="73" customWidth="1"/>
    <col min="16112" max="16112" width="15.42578125" style="73" customWidth="1"/>
    <col min="16113" max="16113" width="0" style="73" hidden="1" customWidth="1"/>
    <col min="16114" max="16114" width="8.7109375" style="73" customWidth="1"/>
    <col min="16115" max="16115" width="15.42578125" style="73" customWidth="1"/>
    <col min="16116" max="16116" width="11.28515625" style="73" bestFit="1" customWidth="1"/>
    <col min="16117" max="16117" width="13.42578125" style="73" bestFit="1" customWidth="1"/>
    <col min="16118" max="16384" width="9.140625" style="73"/>
  </cols>
  <sheetData>
    <row r="1" spans="1:12" ht="15.75" x14ac:dyDescent="0.25">
      <c r="A1" s="146" t="s">
        <v>52</v>
      </c>
      <c r="B1" s="145"/>
      <c r="C1" s="145"/>
      <c r="D1" s="145"/>
      <c r="E1" s="145"/>
      <c r="F1" s="144"/>
    </row>
    <row r="2" spans="1:12" ht="16.5" thickBot="1" x14ac:dyDescent="0.3">
      <c r="A2" s="143" t="s">
        <v>53</v>
      </c>
      <c r="B2" s="142"/>
      <c r="C2" s="142"/>
      <c r="D2" s="142"/>
      <c r="E2" s="142"/>
      <c r="F2" s="141"/>
      <c r="J2" s="73" t="s">
        <v>164</v>
      </c>
    </row>
    <row r="3" spans="1:12" ht="15.75" x14ac:dyDescent="0.25">
      <c r="A3" s="143" t="s">
        <v>165</v>
      </c>
      <c r="B3" s="142"/>
      <c r="C3" s="142"/>
      <c r="D3" s="142"/>
      <c r="E3" s="142"/>
      <c r="F3" s="141"/>
      <c r="J3" s="140"/>
      <c r="K3" s="139"/>
      <c r="L3" s="138"/>
    </row>
    <row r="4" spans="1:12" ht="15.75" thickBot="1" x14ac:dyDescent="0.25">
      <c r="A4" s="137"/>
      <c r="F4" s="136"/>
      <c r="J4" s="128"/>
      <c r="L4" s="127"/>
    </row>
    <row r="5" spans="1:12" ht="15.75" customHeight="1" thickBot="1" x14ac:dyDescent="0.3">
      <c r="A5" s="209" t="s">
        <v>166</v>
      </c>
      <c r="B5" s="215"/>
      <c r="C5" s="216"/>
      <c r="D5" s="347"/>
      <c r="E5" s="348" t="s">
        <v>227</v>
      </c>
      <c r="F5" s="349"/>
      <c r="J5" s="133"/>
      <c r="K5" s="148" t="str">
        <f t="shared" ref="J5:K7" si="0">E5</f>
        <v xml:space="preserve">Enter </v>
      </c>
      <c r="L5" s="149"/>
    </row>
    <row r="6" spans="1:12" ht="15.75" customHeight="1" thickBot="1" x14ac:dyDescent="0.3">
      <c r="A6" s="210" t="s">
        <v>56</v>
      </c>
      <c r="B6" s="214"/>
      <c r="C6" s="213"/>
      <c r="D6" s="212" t="s">
        <v>167</v>
      </c>
      <c r="E6" s="348" t="s">
        <v>227</v>
      </c>
      <c r="F6" s="349"/>
      <c r="J6" s="133" t="str">
        <f t="shared" si="0"/>
        <v>PROGRAM:</v>
      </c>
      <c r="K6" s="148" t="str">
        <f t="shared" si="0"/>
        <v xml:space="preserve">Enter </v>
      </c>
      <c r="L6" s="149"/>
    </row>
    <row r="7" spans="1:12" ht="15.75" x14ac:dyDescent="0.25">
      <c r="A7" s="211" t="s">
        <v>168</v>
      </c>
      <c r="B7" s="218"/>
      <c r="C7" s="78"/>
      <c r="D7" s="212" t="s">
        <v>169</v>
      </c>
      <c r="E7" s="350" t="str">
        <f>'IIB1-Personel Cost Flow'!U9</f>
        <v xml:space="preserve">Case Management </v>
      </c>
      <c r="F7" s="351"/>
      <c r="J7" s="133" t="str">
        <f t="shared" si="0"/>
        <v>SERVICE:</v>
      </c>
      <c r="K7" s="148" t="str">
        <f t="shared" si="0"/>
        <v xml:space="preserve">Case Management </v>
      </c>
      <c r="L7" s="149"/>
    </row>
    <row r="8" spans="1:12" ht="18" customHeight="1" x14ac:dyDescent="0.25">
      <c r="A8" s="211" t="s">
        <v>169</v>
      </c>
      <c r="B8" s="131"/>
      <c r="C8" s="78"/>
      <c r="D8" s="73"/>
      <c r="E8" s="73"/>
      <c r="F8" s="73"/>
      <c r="J8" s="128"/>
      <c r="L8" s="127"/>
    </row>
    <row r="9" spans="1:12" ht="12.6" customHeight="1" x14ac:dyDescent="0.25">
      <c r="A9" s="131"/>
      <c r="B9" s="130"/>
      <c r="C9" s="78"/>
      <c r="D9" s="129" t="s">
        <v>170</v>
      </c>
      <c r="E9" s="129" t="s">
        <v>171</v>
      </c>
      <c r="F9" s="129" t="s">
        <v>172</v>
      </c>
      <c r="J9" s="128"/>
      <c r="L9" s="127"/>
    </row>
    <row r="10" spans="1:12" s="123" customFormat="1" ht="79.5" thickBot="1" x14ac:dyDescent="0.3">
      <c r="A10" s="328" t="s">
        <v>173</v>
      </c>
      <c r="B10" s="329"/>
      <c r="C10" s="329"/>
      <c r="D10" s="329"/>
      <c r="E10" s="329"/>
      <c r="F10" s="330"/>
      <c r="J10" s="126" t="s">
        <v>174</v>
      </c>
      <c r="K10" s="125" t="s">
        <v>175</v>
      </c>
      <c r="L10" s="124" t="s">
        <v>176</v>
      </c>
    </row>
    <row r="11" spans="1:12" s="83" customFormat="1" ht="45" x14ac:dyDescent="0.2">
      <c r="A11" s="122" t="s">
        <v>90</v>
      </c>
      <c r="B11" s="121" t="s">
        <v>177</v>
      </c>
      <c r="C11" s="208" t="s">
        <v>178</v>
      </c>
      <c r="D11" s="121" t="s">
        <v>179</v>
      </c>
      <c r="E11" s="121" t="s">
        <v>180</v>
      </c>
      <c r="F11" s="120" t="s">
        <v>181</v>
      </c>
      <c r="J11" s="118"/>
      <c r="K11" s="119"/>
      <c r="L11" s="219">
        <f>'11B2-Supporting Budget'!H9</f>
        <v>1</v>
      </c>
    </row>
    <row r="12" spans="1:12" s="83" customFormat="1" x14ac:dyDescent="0.2">
      <c r="A12" s="88" t="s">
        <v>96</v>
      </c>
      <c r="B12" s="114" t="e">
        <f t="shared" ref="B12:B25" si="1">+J11/J$34</f>
        <v>#DIV/0!</v>
      </c>
      <c r="C12" s="115">
        <v>0</v>
      </c>
      <c r="D12" s="114" t="e">
        <f t="shared" ref="D12:D25" si="2">+K11/K$34</f>
        <v>#DIV/0!</v>
      </c>
      <c r="E12" s="113" t="e">
        <f t="shared" ref="E12:E31" si="3">+L12/$M$33</f>
        <v>#DIV/0!</v>
      </c>
      <c r="F12" s="112">
        <f t="shared" ref="F12:F32" si="4">IFERROR(((E12-D12)/D12),0)</f>
        <v>0</v>
      </c>
      <c r="J12" s="118"/>
      <c r="K12" s="119"/>
      <c r="L12" s="219">
        <f>'11B2-Supporting Budget'!H10</f>
        <v>0</v>
      </c>
    </row>
    <row r="13" spans="1:12" s="83" customFormat="1" x14ac:dyDescent="0.2">
      <c r="A13" s="88" t="s">
        <v>182</v>
      </c>
      <c r="B13" s="114" t="e">
        <f t="shared" si="1"/>
        <v>#DIV/0!</v>
      </c>
      <c r="C13" s="115">
        <v>0</v>
      </c>
      <c r="D13" s="114" t="e">
        <f t="shared" si="2"/>
        <v>#DIV/0!</v>
      </c>
      <c r="E13" s="113" t="e">
        <f t="shared" si="3"/>
        <v>#DIV/0!</v>
      </c>
      <c r="F13" s="112">
        <f t="shared" si="4"/>
        <v>0</v>
      </c>
      <c r="J13" s="118"/>
      <c r="K13" s="119"/>
      <c r="L13" s="219">
        <f>'11B2-Supporting Budget'!H11</f>
        <v>0</v>
      </c>
    </row>
    <row r="14" spans="1:12" s="83" customFormat="1" x14ac:dyDescent="0.2">
      <c r="A14" s="88" t="s">
        <v>183</v>
      </c>
      <c r="B14" s="114" t="e">
        <f t="shared" si="1"/>
        <v>#DIV/0!</v>
      </c>
      <c r="C14" s="115">
        <v>0</v>
      </c>
      <c r="D14" s="114" t="e">
        <f t="shared" si="2"/>
        <v>#DIV/0!</v>
      </c>
      <c r="E14" s="113" t="e">
        <f t="shared" si="3"/>
        <v>#DIV/0!</v>
      </c>
      <c r="F14" s="112">
        <f t="shared" si="4"/>
        <v>0</v>
      </c>
      <c r="J14" s="118"/>
      <c r="K14" s="119"/>
      <c r="L14" s="219">
        <f>'11B2-Supporting Budget'!H12</f>
        <v>0</v>
      </c>
    </row>
    <row r="15" spans="1:12" s="83" customFormat="1" x14ac:dyDescent="0.2">
      <c r="A15" s="88" t="s">
        <v>99</v>
      </c>
      <c r="B15" s="114" t="e">
        <f t="shared" si="1"/>
        <v>#DIV/0!</v>
      </c>
      <c r="C15" s="115">
        <v>0</v>
      </c>
      <c r="D15" s="114" t="e">
        <f t="shared" si="2"/>
        <v>#DIV/0!</v>
      </c>
      <c r="E15" s="113" t="e">
        <f t="shared" si="3"/>
        <v>#DIV/0!</v>
      </c>
      <c r="F15" s="112">
        <f t="shared" si="4"/>
        <v>0</v>
      </c>
      <c r="J15" s="118"/>
      <c r="K15" s="119"/>
      <c r="L15" s="219">
        <f>'11B2-Supporting Budget'!H13</f>
        <v>0</v>
      </c>
    </row>
    <row r="16" spans="1:12" s="83" customFormat="1" x14ac:dyDescent="0.2">
      <c r="A16" s="88" t="s">
        <v>100</v>
      </c>
      <c r="B16" s="114" t="e">
        <f t="shared" si="1"/>
        <v>#DIV/0!</v>
      </c>
      <c r="C16" s="115">
        <v>0</v>
      </c>
      <c r="D16" s="114" t="e">
        <f t="shared" si="2"/>
        <v>#DIV/0!</v>
      </c>
      <c r="E16" s="113" t="e">
        <f t="shared" si="3"/>
        <v>#DIV/0!</v>
      </c>
      <c r="F16" s="112">
        <f t="shared" si="4"/>
        <v>0</v>
      </c>
      <c r="J16" s="118"/>
      <c r="K16" s="119"/>
      <c r="L16" s="219">
        <f>'11B2-Supporting Budget'!H14</f>
        <v>0</v>
      </c>
    </row>
    <row r="17" spans="1:12" s="83" customFormat="1" x14ac:dyDescent="0.2">
      <c r="A17" s="88" t="s">
        <v>101</v>
      </c>
      <c r="B17" s="114" t="e">
        <f t="shared" si="1"/>
        <v>#DIV/0!</v>
      </c>
      <c r="C17" s="115">
        <v>0</v>
      </c>
      <c r="D17" s="114" t="e">
        <f t="shared" si="2"/>
        <v>#DIV/0!</v>
      </c>
      <c r="E17" s="113" t="e">
        <f t="shared" si="3"/>
        <v>#DIV/0!</v>
      </c>
      <c r="F17" s="112">
        <f t="shared" si="4"/>
        <v>0</v>
      </c>
      <c r="J17" s="118"/>
      <c r="K17" s="119"/>
      <c r="L17" s="219">
        <f>'11B2-Supporting Budget'!H15</f>
        <v>0</v>
      </c>
    </row>
    <row r="18" spans="1:12" s="83" customFormat="1" x14ac:dyDescent="0.2">
      <c r="A18" s="88" t="s">
        <v>102</v>
      </c>
      <c r="B18" s="114" t="e">
        <f t="shared" si="1"/>
        <v>#DIV/0!</v>
      </c>
      <c r="C18" s="115">
        <v>0</v>
      </c>
      <c r="D18" s="114" t="e">
        <f t="shared" si="2"/>
        <v>#DIV/0!</v>
      </c>
      <c r="E18" s="113" t="e">
        <f t="shared" si="3"/>
        <v>#DIV/0!</v>
      </c>
      <c r="F18" s="112">
        <f t="shared" si="4"/>
        <v>0</v>
      </c>
      <c r="J18" s="118"/>
      <c r="K18" s="119"/>
      <c r="L18" s="219">
        <f>'11B2-Supporting Budget'!H16</f>
        <v>0</v>
      </c>
    </row>
    <row r="19" spans="1:12" s="83" customFormat="1" x14ac:dyDescent="0.2">
      <c r="A19" s="88" t="s">
        <v>103</v>
      </c>
      <c r="B19" s="114" t="e">
        <f t="shared" si="1"/>
        <v>#DIV/0!</v>
      </c>
      <c r="C19" s="115">
        <v>0</v>
      </c>
      <c r="D19" s="114" t="e">
        <f t="shared" si="2"/>
        <v>#DIV/0!</v>
      </c>
      <c r="E19" s="113" t="e">
        <f t="shared" si="3"/>
        <v>#DIV/0!</v>
      </c>
      <c r="F19" s="112">
        <f t="shared" si="4"/>
        <v>0</v>
      </c>
      <c r="J19" s="118"/>
      <c r="K19" s="119"/>
      <c r="L19" s="219">
        <f>'11B2-Supporting Budget'!H17</f>
        <v>0</v>
      </c>
    </row>
    <row r="20" spans="1:12" s="83" customFormat="1" x14ac:dyDescent="0.2">
      <c r="A20" s="88" t="s">
        <v>104</v>
      </c>
      <c r="B20" s="114" t="e">
        <f t="shared" si="1"/>
        <v>#DIV/0!</v>
      </c>
      <c r="C20" s="115">
        <v>0</v>
      </c>
      <c r="D20" s="114" t="e">
        <f t="shared" si="2"/>
        <v>#DIV/0!</v>
      </c>
      <c r="E20" s="113" t="e">
        <f t="shared" si="3"/>
        <v>#DIV/0!</v>
      </c>
      <c r="F20" s="112">
        <f t="shared" si="4"/>
        <v>0</v>
      </c>
      <c r="J20" s="118"/>
      <c r="K20" s="119"/>
      <c r="L20" s="219">
        <f>'11B2-Supporting Budget'!H18</f>
        <v>0</v>
      </c>
    </row>
    <row r="21" spans="1:12" s="83" customFormat="1" x14ac:dyDescent="0.2">
      <c r="A21" s="88" t="s">
        <v>184</v>
      </c>
      <c r="B21" s="114" t="e">
        <f t="shared" si="1"/>
        <v>#DIV/0!</v>
      </c>
      <c r="C21" s="115">
        <v>0</v>
      </c>
      <c r="D21" s="114" t="e">
        <f t="shared" si="2"/>
        <v>#DIV/0!</v>
      </c>
      <c r="E21" s="113" t="e">
        <f t="shared" si="3"/>
        <v>#DIV/0!</v>
      </c>
      <c r="F21" s="112">
        <f t="shared" si="4"/>
        <v>0</v>
      </c>
      <c r="J21" s="118"/>
      <c r="K21" s="119"/>
      <c r="L21" s="219">
        <f>'11B2-Supporting Budget'!H19</f>
        <v>0</v>
      </c>
    </row>
    <row r="22" spans="1:12" s="83" customFormat="1" x14ac:dyDescent="0.2">
      <c r="A22" s="88" t="s">
        <v>106</v>
      </c>
      <c r="B22" s="114" t="e">
        <f t="shared" si="1"/>
        <v>#DIV/0!</v>
      </c>
      <c r="C22" s="115">
        <v>0</v>
      </c>
      <c r="D22" s="114" t="e">
        <f t="shared" si="2"/>
        <v>#DIV/0!</v>
      </c>
      <c r="E22" s="113" t="e">
        <f t="shared" si="3"/>
        <v>#DIV/0!</v>
      </c>
      <c r="F22" s="112">
        <f t="shared" si="4"/>
        <v>0</v>
      </c>
      <c r="J22" s="118"/>
      <c r="K22" s="119"/>
      <c r="L22" s="219">
        <f>'11B2-Supporting Budget'!H20</f>
        <v>0</v>
      </c>
    </row>
    <row r="23" spans="1:12" s="83" customFormat="1" x14ac:dyDescent="0.2">
      <c r="A23" s="88" t="s">
        <v>185</v>
      </c>
      <c r="B23" s="114" t="e">
        <f t="shared" si="1"/>
        <v>#DIV/0!</v>
      </c>
      <c r="C23" s="115">
        <v>0</v>
      </c>
      <c r="D23" s="114" t="e">
        <f t="shared" si="2"/>
        <v>#DIV/0!</v>
      </c>
      <c r="E23" s="113" t="e">
        <f t="shared" si="3"/>
        <v>#DIV/0!</v>
      </c>
      <c r="F23" s="112">
        <f t="shared" si="4"/>
        <v>0</v>
      </c>
      <c r="J23" s="118"/>
      <c r="K23" s="119"/>
      <c r="L23" s="219">
        <f>'11B2-Supporting Budget'!H21</f>
        <v>0</v>
      </c>
    </row>
    <row r="24" spans="1:12" s="83" customFormat="1" x14ac:dyDescent="0.2">
      <c r="A24" s="88" t="s">
        <v>108</v>
      </c>
      <c r="B24" s="114" t="e">
        <f t="shared" si="1"/>
        <v>#DIV/0!</v>
      </c>
      <c r="C24" s="115">
        <v>0</v>
      </c>
      <c r="D24" s="114" t="e">
        <f t="shared" si="2"/>
        <v>#DIV/0!</v>
      </c>
      <c r="E24" s="113" t="e">
        <f t="shared" si="3"/>
        <v>#DIV/0!</v>
      </c>
      <c r="F24" s="112">
        <f t="shared" si="4"/>
        <v>0</v>
      </c>
      <c r="J24" s="118"/>
      <c r="K24" s="119"/>
      <c r="L24" s="219">
        <f>'11B2-Supporting Budget'!H22</f>
        <v>0</v>
      </c>
    </row>
    <row r="25" spans="1:12" s="83" customFormat="1" x14ac:dyDescent="0.2">
      <c r="A25" s="88" t="s">
        <v>109</v>
      </c>
      <c r="B25" s="114" t="e">
        <f t="shared" si="1"/>
        <v>#DIV/0!</v>
      </c>
      <c r="C25" s="115">
        <v>0</v>
      </c>
      <c r="D25" s="114" t="e">
        <f t="shared" si="2"/>
        <v>#DIV/0!</v>
      </c>
      <c r="E25" s="113" t="e">
        <f t="shared" si="3"/>
        <v>#DIV/0!</v>
      </c>
      <c r="F25" s="112">
        <f t="shared" si="4"/>
        <v>0</v>
      </c>
      <c r="J25" s="118"/>
      <c r="K25" s="119"/>
      <c r="L25" s="219">
        <f>'11B2-Supporting Budget'!H23</f>
        <v>0</v>
      </c>
    </row>
    <row r="26" spans="1:12" s="83" customFormat="1" x14ac:dyDescent="0.2">
      <c r="A26" s="88" t="str">
        <f>'11B2-Supporting Budget'!A23</f>
        <v>Sub-contractors  ($15,000)</v>
      </c>
      <c r="B26" s="114" t="e">
        <f t="shared" ref="B26:B27" si="5">+J25/J$34</f>
        <v>#DIV/0!</v>
      </c>
      <c r="C26" s="115">
        <v>0</v>
      </c>
      <c r="D26" s="114" t="e">
        <f t="shared" ref="D26:D27" si="6">+K25/K$34</f>
        <v>#DIV/0!</v>
      </c>
      <c r="E26" s="113" t="e">
        <f t="shared" si="3"/>
        <v>#DIV/0!</v>
      </c>
      <c r="F26" s="112">
        <f t="shared" si="4"/>
        <v>0</v>
      </c>
      <c r="J26" s="118"/>
      <c r="K26" s="119"/>
      <c r="L26" s="219">
        <f>'11B2-Supporting Budget'!H24</f>
        <v>0</v>
      </c>
    </row>
    <row r="27" spans="1:12" s="83" customFormat="1" x14ac:dyDescent="0.2">
      <c r="A27" s="88" t="str">
        <f>'11B2-Supporting Budget'!A24</f>
        <v>Sub-contractors  ($75,000)</v>
      </c>
      <c r="B27" s="114" t="e">
        <f t="shared" si="5"/>
        <v>#DIV/0!</v>
      </c>
      <c r="C27" s="115">
        <v>0</v>
      </c>
      <c r="D27" s="114" t="e">
        <f t="shared" si="6"/>
        <v>#DIV/0!</v>
      </c>
      <c r="E27" s="113" t="e">
        <f t="shared" si="3"/>
        <v>#DIV/0!</v>
      </c>
      <c r="F27" s="112">
        <f t="shared" si="4"/>
        <v>0</v>
      </c>
      <c r="J27" s="118"/>
      <c r="K27" s="119"/>
      <c r="L27" s="219">
        <f>'11B2-Supporting Budget'!H25</f>
        <v>0</v>
      </c>
    </row>
    <row r="28" spans="1:12" s="83" customFormat="1" x14ac:dyDescent="0.2">
      <c r="A28" s="88" t="s">
        <v>112</v>
      </c>
      <c r="B28" s="114" t="e">
        <f>+J25/J$34</f>
        <v>#DIV/0!</v>
      </c>
      <c r="C28" s="115">
        <v>0</v>
      </c>
      <c r="D28" s="114" t="e">
        <f>+K25/K$34</f>
        <v>#DIV/0!</v>
      </c>
      <c r="E28" s="113" t="e">
        <f t="shared" si="3"/>
        <v>#DIV/0!</v>
      </c>
      <c r="F28" s="112">
        <f t="shared" si="4"/>
        <v>0</v>
      </c>
      <c r="J28" s="118"/>
      <c r="K28" s="119"/>
      <c r="L28" s="219">
        <f>'11B2-Supporting Budget'!H26</f>
        <v>0</v>
      </c>
    </row>
    <row r="29" spans="1:12" s="83" customFormat="1" x14ac:dyDescent="0.2">
      <c r="A29" s="88" t="s">
        <v>113</v>
      </c>
      <c r="B29" s="114" t="e">
        <f>+J28/J$34</f>
        <v>#DIV/0!</v>
      </c>
      <c r="C29" s="115">
        <v>0</v>
      </c>
      <c r="D29" s="114" t="e">
        <f>+K28/K$34</f>
        <v>#DIV/0!</v>
      </c>
      <c r="E29" s="113" t="e">
        <f t="shared" si="3"/>
        <v>#DIV/0!</v>
      </c>
      <c r="F29" s="112">
        <f t="shared" si="4"/>
        <v>0</v>
      </c>
      <c r="J29" s="118"/>
      <c r="K29" s="119"/>
      <c r="L29" s="219">
        <f>'11B2-Supporting Budget'!H27</f>
        <v>0</v>
      </c>
    </row>
    <row r="30" spans="1:12" s="83" customFormat="1" x14ac:dyDescent="0.2">
      <c r="A30" s="88" t="s">
        <v>114</v>
      </c>
      <c r="B30" s="114" t="e">
        <f>+J29/J$34</f>
        <v>#DIV/0!</v>
      </c>
      <c r="C30" s="115">
        <v>0</v>
      </c>
      <c r="D30" s="114" t="e">
        <f>+K29/K$34</f>
        <v>#DIV/0!</v>
      </c>
      <c r="E30" s="113" t="e">
        <f t="shared" si="3"/>
        <v>#DIV/0!</v>
      </c>
      <c r="F30" s="112">
        <f t="shared" si="4"/>
        <v>0</v>
      </c>
      <c r="J30" s="118"/>
      <c r="K30" s="117">
        <f>B51</f>
        <v>0</v>
      </c>
      <c r="L30" s="116">
        <f>C51</f>
        <v>0</v>
      </c>
    </row>
    <row r="31" spans="1:12" s="98" customFormat="1" ht="15.75" x14ac:dyDescent="0.25">
      <c r="A31" s="88" t="s">
        <v>115</v>
      </c>
      <c r="B31" s="114" t="e">
        <f>+J30/J$34</f>
        <v>#DIV/0!</v>
      </c>
      <c r="C31" s="115">
        <v>0</v>
      </c>
      <c r="D31" s="114" t="e">
        <f>+K30/K$34</f>
        <v>#DIV/0!</v>
      </c>
      <c r="E31" s="113" t="e">
        <f t="shared" si="3"/>
        <v>#DIV/0!</v>
      </c>
      <c r="F31" s="112">
        <f t="shared" si="4"/>
        <v>0</v>
      </c>
      <c r="J31" s="111">
        <f>SUM(J11:J30)</f>
        <v>0</v>
      </c>
      <c r="K31" s="110">
        <f>SUM(K11:K30)</f>
        <v>0</v>
      </c>
      <c r="L31" s="109">
        <f>SUM(L11:L30)</f>
        <v>1</v>
      </c>
    </row>
    <row r="32" spans="1:12" s="98" customFormat="1" ht="15.75" x14ac:dyDescent="0.25">
      <c r="A32" s="107" t="s">
        <v>116</v>
      </c>
      <c r="B32" s="107" t="e">
        <f>SUM(B12:B31)</f>
        <v>#DIV/0!</v>
      </c>
      <c r="C32" s="108">
        <f>SUM(C12:C31)</f>
        <v>0</v>
      </c>
      <c r="D32" s="107" t="e">
        <f>SUM(D12:D31)</f>
        <v>#DIV/0!</v>
      </c>
      <c r="E32" s="107" t="e">
        <f>SUM(E12:E31)</f>
        <v>#DIV/0!</v>
      </c>
      <c r="F32" s="106">
        <f t="shared" si="4"/>
        <v>0</v>
      </c>
      <c r="J32" s="105"/>
      <c r="K32" s="97"/>
      <c r="L32" s="104"/>
    </row>
    <row r="33" spans="1:12" s="98" customFormat="1" ht="15.75" x14ac:dyDescent="0.25">
      <c r="A33" s="100"/>
      <c r="B33" s="97"/>
      <c r="C33" s="97"/>
      <c r="D33" s="97"/>
      <c r="E33" s="97"/>
      <c r="F33" s="96"/>
      <c r="J33" s="331" t="s">
        <v>186</v>
      </c>
      <c r="K33" s="332"/>
      <c r="L33" s="333"/>
    </row>
    <row r="34" spans="1:12" s="98" customFormat="1" ht="16.5" thickBot="1" x14ac:dyDescent="0.3">
      <c r="A34" s="100"/>
      <c r="B34" s="97"/>
      <c r="C34" s="97"/>
      <c r="D34" s="97"/>
      <c r="E34" s="97"/>
      <c r="F34" s="96"/>
      <c r="J34" s="103"/>
      <c r="K34" s="102"/>
      <c r="L34" s="101"/>
    </row>
    <row r="35" spans="1:12" s="98" customFormat="1" ht="16.5" thickBot="1" x14ac:dyDescent="0.3">
      <c r="A35" s="100"/>
      <c r="B35" s="97"/>
      <c r="C35" s="97"/>
      <c r="D35" s="97"/>
      <c r="E35" s="97"/>
      <c r="F35" s="96"/>
      <c r="J35" s="97"/>
      <c r="K35" s="97"/>
      <c r="L35" s="97"/>
    </row>
    <row r="36" spans="1:12" s="98" customFormat="1" ht="16.5" thickBot="1" x14ac:dyDescent="0.3">
      <c r="A36" s="100"/>
      <c r="B36" s="97"/>
      <c r="C36" s="97"/>
      <c r="D36" s="97"/>
      <c r="E36" s="97"/>
      <c r="F36" s="96"/>
      <c r="I36" s="334" t="s">
        <v>187</v>
      </c>
      <c r="J36" s="335"/>
      <c r="K36" s="335"/>
      <c r="L36" s="336"/>
    </row>
    <row r="37" spans="1:12" s="98" customFormat="1" ht="15.75" x14ac:dyDescent="0.25">
      <c r="A37" s="100"/>
      <c r="B37" s="97"/>
      <c r="C37" s="97"/>
      <c r="D37" s="97"/>
      <c r="E37" s="97"/>
      <c r="F37" s="96"/>
      <c r="I37" s="97"/>
      <c r="K37" s="97"/>
      <c r="L37" s="97"/>
    </row>
    <row r="38" spans="1:12" s="98" customFormat="1" ht="15.75" x14ac:dyDescent="0.25">
      <c r="A38" s="100"/>
      <c r="B38" s="97"/>
      <c r="C38" s="97"/>
      <c r="D38" s="97"/>
      <c r="E38" s="97"/>
      <c r="F38" s="96"/>
      <c r="I38" s="327" t="s">
        <v>188</v>
      </c>
      <c r="J38" s="327"/>
      <c r="K38" s="327"/>
      <c r="L38" s="327"/>
    </row>
    <row r="39" spans="1:12" s="98" customFormat="1" ht="16.5" thickBot="1" x14ac:dyDescent="0.3">
      <c r="A39" s="100"/>
      <c r="B39" s="97"/>
      <c r="C39" s="97"/>
      <c r="D39" s="97"/>
      <c r="E39" s="97"/>
      <c r="F39" s="96"/>
      <c r="J39" s="97"/>
      <c r="K39" s="97"/>
      <c r="L39" s="97"/>
    </row>
    <row r="40" spans="1:12" s="98" customFormat="1" ht="31.5" customHeight="1" x14ac:dyDescent="0.25">
      <c r="A40" s="100"/>
      <c r="B40" s="97"/>
      <c r="C40" s="97"/>
      <c r="D40" s="97"/>
      <c r="E40" s="97"/>
      <c r="F40" s="96"/>
      <c r="I40" s="126" t="s">
        <v>174</v>
      </c>
      <c r="J40" s="315" t="s">
        <v>213</v>
      </c>
      <c r="K40" s="315"/>
      <c r="L40" s="316"/>
    </row>
    <row r="41" spans="1:12" s="98" customFormat="1" ht="61.5" customHeight="1" x14ac:dyDescent="0.25">
      <c r="A41" s="124" t="s">
        <v>190</v>
      </c>
      <c r="B41" s="121" t="s">
        <v>191</v>
      </c>
      <c r="C41" s="121" t="s">
        <v>180</v>
      </c>
      <c r="D41" s="97"/>
      <c r="E41" s="97"/>
      <c r="F41" s="96"/>
      <c r="I41" s="125" t="s">
        <v>175</v>
      </c>
      <c r="J41" s="317" t="s">
        <v>192</v>
      </c>
      <c r="K41" s="317"/>
      <c r="L41" s="318"/>
    </row>
    <row r="42" spans="1:12" s="98" customFormat="1" ht="48.75" customHeight="1" x14ac:dyDescent="0.25">
      <c r="A42" s="88" t="s">
        <v>193</v>
      </c>
      <c r="B42" s="86">
        <f>'[1]C.II.A.'!$EJ186</f>
        <v>0</v>
      </c>
      <c r="C42" s="86">
        <f>'[2]C.II.A.'!$CV200</f>
        <v>0</v>
      </c>
      <c r="D42" s="97"/>
      <c r="E42" s="97"/>
      <c r="F42" s="96"/>
      <c r="I42" s="124" t="s">
        <v>176</v>
      </c>
      <c r="J42" s="319" t="s">
        <v>194</v>
      </c>
      <c r="K42" s="319"/>
      <c r="L42" s="320"/>
    </row>
    <row r="43" spans="1:12" s="98" customFormat="1" ht="39.75" customHeight="1" thickBot="1" x14ac:dyDescent="0.3">
      <c r="A43" s="88" t="s">
        <v>195</v>
      </c>
      <c r="B43" s="86">
        <f>'[1]C.II.A.'!$EJ193</f>
        <v>0</v>
      </c>
      <c r="C43" s="86">
        <f>'[2]C.II.A.'!$CV202</f>
        <v>0</v>
      </c>
      <c r="D43" s="97"/>
      <c r="E43" s="97"/>
      <c r="F43" s="96"/>
      <c r="I43" s="124" t="s">
        <v>196</v>
      </c>
      <c r="J43" s="321" t="s">
        <v>197</v>
      </c>
      <c r="K43" s="322"/>
      <c r="L43" s="323"/>
    </row>
    <row r="44" spans="1:12" s="98" customFormat="1" ht="29.25" customHeight="1" thickBot="1" x14ac:dyDescent="0.3">
      <c r="A44" s="88" t="s">
        <v>198</v>
      </c>
      <c r="B44" s="87">
        <v>0</v>
      </c>
      <c r="C44" s="86">
        <f>'[2]C.II.A.'!$CV206</f>
        <v>0</v>
      </c>
      <c r="D44" s="97"/>
      <c r="E44" s="97"/>
      <c r="F44" s="96"/>
      <c r="J44" s="99"/>
      <c r="K44" s="99"/>
      <c r="L44" s="99"/>
    </row>
    <row r="45" spans="1:12" s="83" customFormat="1" ht="33" x14ac:dyDescent="0.35">
      <c r="A45" s="88" t="s">
        <v>199</v>
      </c>
      <c r="B45" s="87">
        <v>0</v>
      </c>
      <c r="C45" s="86">
        <f>'[2]C.II.A.'!$CV207</f>
        <v>0</v>
      </c>
      <c r="D45" s="97"/>
      <c r="E45" s="97"/>
      <c r="F45" s="96"/>
      <c r="I45" s="124" t="s">
        <v>190</v>
      </c>
      <c r="J45" s="95"/>
      <c r="K45" s="94"/>
      <c r="L45" s="93"/>
    </row>
    <row r="46" spans="1:12" s="83" customFormat="1" x14ac:dyDescent="0.2">
      <c r="A46" s="88" t="s">
        <v>200</v>
      </c>
      <c r="B46" s="87">
        <v>0</v>
      </c>
      <c r="C46" s="86">
        <f>'[2]C.II.A.'!$CV208</f>
        <v>0</v>
      </c>
      <c r="D46" s="89"/>
      <c r="E46" s="89"/>
      <c r="F46" s="89"/>
      <c r="I46" s="92" t="s">
        <v>201</v>
      </c>
      <c r="J46" s="91"/>
      <c r="L46" s="90"/>
    </row>
    <row r="47" spans="1:12" s="83" customFormat="1" x14ac:dyDescent="0.2">
      <c r="A47" s="88" t="s">
        <v>202</v>
      </c>
      <c r="B47" s="87">
        <v>0</v>
      </c>
      <c r="C47" s="86">
        <f>'[2]C.II.A.'!$CV209</f>
        <v>0</v>
      </c>
      <c r="D47" s="89"/>
      <c r="E47" s="89"/>
      <c r="F47" s="89"/>
      <c r="I47" s="324" t="s">
        <v>203</v>
      </c>
      <c r="J47" s="325"/>
      <c r="K47" s="325"/>
      <c r="L47" s="326"/>
    </row>
    <row r="48" spans="1:12" s="83" customFormat="1" x14ac:dyDescent="0.2">
      <c r="A48" s="88" t="s">
        <v>204</v>
      </c>
      <c r="B48" s="87">
        <v>0</v>
      </c>
      <c r="C48" s="86">
        <f>'[2]C.II.A.'!$CV210</f>
        <v>0</v>
      </c>
      <c r="D48" s="89"/>
      <c r="E48" s="89"/>
      <c r="F48" s="89"/>
      <c r="I48" s="324" t="s">
        <v>205</v>
      </c>
      <c r="J48" s="325"/>
      <c r="K48" s="325"/>
      <c r="L48" s="326"/>
    </row>
    <row r="49" spans="1:12" s="83" customFormat="1" x14ac:dyDescent="0.2">
      <c r="A49" s="88" t="s">
        <v>206</v>
      </c>
      <c r="B49" s="87">
        <v>0</v>
      </c>
      <c r="C49" s="86">
        <f>'[2]C.II.A.'!$CV211</f>
        <v>0</v>
      </c>
      <c r="D49" s="89"/>
      <c r="E49" s="89"/>
      <c r="F49" s="89"/>
      <c r="I49" s="324" t="s">
        <v>207</v>
      </c>
      <c r="J49" s="325"/>
      <c r="K49" s="325"/>
      <c r="L49" s="326"/>
    </row>
    <row r="50" spans="1:12" s="83" customFormat="1" ht="27.75" customHeight="1" thickBot="1" x14ac:dyDescent="0.25">
      <c r="A50" s="88" t="s">
        <v>208</v>
      </c>
      <c r="B50" s="87">
        <v>0</v>
      </c>
      <c r="C50" s="86">
        <f>'[2]C.II.A.'!CU213</f>
        <v>0</v>
      </c>
      <c r="D50" s="82"/>
      <c r="E50" s="82"/>
      <c r="F50" s="82"/>
      <c r="I50" s="309" t="s">
        <v>209</v>
      </c>
      <c r="J50" s="310"/>
      <c r="K50" s="310"/>
      <c r="L50" s="311"/>
    </row>
    <row r="51" spans="1:12" ht="16.5" thickBot="1" x14ac:dyDescent="0.3">
      <c r="A51" s="85" t="s">
        <v>210</v>
      </c>
      <c r="B51" s="84">
        <f>SUM(B42:B50)</f>
        <v>0</v>
      </c>
      <c r="C51" s="84">
        <f>SUM(C42:C50)</f>
        <v>0</v>
      </c>
      <c r="D51" s="82"/>
      <c r="E51" s="82"/>
      <c r="F51" s="82"/>
    </row>
    <row r="52" spans="1:12" s="83" customFormat="1" ht="123" customHeight="1" thickBot="1" x14ac:dyDescent="0.25">
      <c r="A52" s="147" t="s">
        <v>211</v>
      </c>
      <c r="B52" s="81"/>
      <c r="C52" s="81"/>
      <c r="D52" s="81"/>
      <c r="E52" s="81"/>
      <c r="F52" s="81"/>
      <c r="I52" s="312" t="s">
        <v>212</v>
      </c>
      <c r="J52" s="313"/>
      <c r="K52" s="313"/>
      <c r="L52" s="314"/>
    </row>
    <row r="53" spans="1:12" s="83" customFormat="1" x14ac:dyDescent="0.2">
      <c r="A53" s="82"/>
      <c r="B53" s="82"/>
      <c r="C53" s="82"/>
      <c r="D53" s="82"/>
      <c r="E53" s="82"/>
      <c r="F53" s="82"/>
    </row>
    <row r="54" spans="1:12" s="83" customFormat="1" x14ac:dyDescent="0.2">
      <c r="A54" s="82"/>
      <c r="B54" s="82"/>
      <c r="C54" s="82"/>
      <c r="D54" s="82"/>
      <c r="E54" s="82"/>
      <c r="F54" s="82"/>
    </row>
    <row r="55" spans="1:12" s="83" customFormat="1" x14ac:dyDescent="0.2">
      <c r="A55" s="82"/>
      <c r="B55" s="82"/>
      <c r="C55" s="82"/>
      <c r="D55" s="82"/>
      <c r="E55" s="82"/>
      <c r="F55" s="82"/>
    </row>
    <row r="56" spans="1:12" s="83" customFormat="1" x14ac:dyDescent="0.2">
      <c r="A56" s="82"/>
      <c r="B56" s="82"/>
      <c r="C56" s="82"/>
      <c r="D56" s="82"/>
      <c r="E56" s="82"/>
      <c r="F56" s="82"/>
    </row>
    <row r="57" spans="1:12" s="83" customFormat="1" x14ac:dyDescent="0.2">
      <c r="A57" s="82"/>
      <c r="B57" s="82"/>
      <c r="C57" s="82"/>
      <c r="D57" s="82"/>
      <c r="E57" s="82"/>
      <c r="F57" s="82"/>
    </row>
    <row r="58" spans="1:12" s="83" customFormat="1" x14ac:dyDescent="0.2">
      <c r="A58" s="82"/>
      <c r="B58" s="82"/>
      <c r="C58" s="82"/>
      <c r="D58" s="82"/>
      <c r="E58" s="82"/>
      <c r="F58" s="82"/>
    </row>
    <row r="59" spans="1:12" s="83" customFormat="1" x14ac:dyDescent="0.2">
      <c r="A59" s="82"/>
      <c r="B59" s="82"/>
      <c r="C59" s="82"/>
      <c r="D59" s="82"/>
      <c r="E59" s="82"/>
      <c r="F59" s="82"/>
    </row>
    <row r="60" spans="1:12" s="83" customFormat="1" x14ac:dyDescent="0.2">
      <c r="A60" s="82"/>
      <c r="B60" s="82"/>
      <c r="C60" s="82"/>
      <c r="D60" s="82"/>
      <c r="E60" s="82"/>
      <c r="F60" s="82"/>
    </row>
    <row r="61" spans="1:12" s="83" customFormat="1" x14ac:dyDescent="0.2">
      <c r="A61" s="82"/>
      <c r="B61" s="82"/>
      <c r="C61" s="82"/>
      <c r="D61" s="82"/>
      <c r="E61" s="82"/>
      <c r="F61" s="82"/>
    </row>
    <row r="62" spans="1:12" s="83" customFormat="1" x14ac:dyDescent="0.2">
      <c r="A62" s="82"/>
      <c r="B62" s="82"/>
      <c r="C62" s="82"/>
      <c r="D62" s="82"/>
      <c r="E62" s="82"/>
      <c r="F62" s="82"/>
    </row>
    <row r="63" spans="1:12" s="83" customFormat="1" x14ac:dyDescent="0.2">
      <c r="A63" s="82"/>
      <c r="B63" s="82"/>
      <c r="C63" s="82"/>
      <c r="D63" s="82"/>
      <c r="E63" s="82"/>
      <c r="F63" s="82"/>
    </row>
    <row r="64" spans="1:12" s="83" customFormat="1" x14ac:dyDescent="0.2">
      <c r="A64" s="82"/>
      <c r="B64" s="82"/>
      <c r="C64" s="82"/>
      <c r="D64" s="82"/>
      <c r="E64" s="82"/>
      <c r="F64" s="82"/>
    </row>
    <row r="65" spans="1:6" s="83" customFormat="1" x14ac:dyDescent="0.2">
      <c r="A65" s="82"/>
      <c r="B65" s="82"/>
      <c r="C65" s="82"/>
      <c r="D65" s="82"/>
      <c r="E65" s="82"/>
      <c r="F65" s="82"/>
    </row>
    <row r="66" spans="1:6" s="83" customFormat="1" x14ac:dyDescent="0.2">
      <c r="A66" s="82"/>
      <c r="B66" s="82"/>
      <c r="C66" s="82"/>
      <c r="D66" s="82"/>
      <c r="E66" s="82"/>
      <c r="F66" s="82"/>
    </row>
    <row r="67" spans="1:6" s="83" customFormat="1" x14ac:dyDescent="0.2">
      <c r="A67" s="82"/>
      <c r="B67" s="82"/>
      <c r="C67" s="82"/>
      <c r="D67" s="82"/>
      <c r="E67" s="82"/>
      <c r="F67" s="82"/>
    </row>
    <row r="68" spans="1:6" s="83" customFormat="1" x14ac:dyDescent="0.2">
      <c r="A68" s="82"/>
      <c r="B68" s="82"/>
      <c r="C68" s="82"/>
      <c r="D68" s="82"/>
      <c r="E68" s="82"/>
      <c r="F68" s="82"/>
    </row>
    <row r="69" spans="1:6" s="83" customFormat="1" x14ac:dyDescent="0.2">
      <c r="A69" s="82"/>
      <c r="B69" s="82"/>
      <c r="C69" s="82"/>
      <c r="D69" s="82"/>
      <c r="E69" s="82"/>
      <c r="F69" s="82"/>
    </row>
    <row r="70" spans="1:6" s="83" customFormat="1" x14ac:dyDescent="0.2">
      <c r="A70" s="82"/>
      <c r="B70" s="82"/>
      <c r="C70" s="82"/>
      <c r="D70" s="82"/>
      <c r="E70" s="82"/>
      <c r="F70" s="82"/>
    </row>
    <row r="71" spans="1:6" s="83" customFormat="1" x14ac:dyDescent="0.2">
      <c r="A71" s="82"/>
      <c r="B71" s="82"/>
      <c r="C71" s="82"/>
      <c r="D71" s="82"/>
      <c r="E71" s="82"/>
      <c r="F71" s="82"/>
    </row>
    <row r="72" spans="1:6" s="83" customFormat="1" x14ac:dyDescent="0.2">
      <c r="A72" s="82"/>
      <c r="B72" s="82"/>
      <c r="C72" s="82"/>
      <c r="D72" s="82"/>
      <c r="E72" s="82"/>
      <c r="F72" s="82"/>
    </row>
    <row r="73" spans="1:6" s="83" customFormat="1" x14ac:dyDescent="0.2">
      <c r="A73" s="82"/>
      <c r="B73" s="82"/>
      <c r="C73" s="82"/>
      <c r="D73" s="82"/>
      <c r="E73" s="82"/>
      <c r="F73" s="82"/>
    </row>
    <row r="74" spans="1:6" s="83" customFormat="1" x14ac:dyDescent="0.2">
      <c r="A74" s="82"/>
      <c r="B74" s="82"/>
      <c r="C74" s="82"/>
      <c r="D74" s="82"/>
      <c r="E74" s="82"/>
      <c r="F74" s="82"/>
    </row>
    <row r="75" spans="1:6" s="83" customFormat="1" x14ac:dyDescent="0.2">
      <c r="A75" s="82"/>
      <c r="B75" s="82"/>
      <c r="C75" s="82"/>
      <c r="D75" s="82"/>
      <c r="E75" s="82"/>
      <c r="F75" s="82"/>
    </row>
    <row r="76" spans="1:6" s="83" customFormat="1" x14ac:dyDescent="0.2">
      <c r="A76" s="82"/>
      <c r="B76" s="82"/>
      <c r="C76" s="82"/>
      <c r="D76" s="82"/>
      <c r="E76" s="82"/>
      <c r="F76" s="82"/>
    </row>
    <row r="77" spans="1:6" s="83" customFormat="1" x14ac:dyDescent="0.2">
      <c r="A77" s="82"/>
      <c r="B77" s="82"/>
      <c r="C77" s="82"/>
      <c r="D77" s="82"/>
      <c r="E77" s="82"/>
      <c r="F77" s="82"/>
    </row>
    <row r="78" spans="1:6" s="83" customFormat="1" x14ac:dyDescent="0.2">
      <c r="A78" s="82"/>
      <c r="B78" s="82"/>
      <c r="C78" s="82"/>
      <c r="D78" s="82"/>
      <c r="E78" s="82"/>
      <c r="F78" s="82"/>
    </row>
    <row r="79" spans="1:6" s="83" customFormat="1" x14ac:dyDescent="0.2">
      <c r="A79" s="82"/>
      <c r="B79" s="82"/>
      <c r="C79" s="82"/>
      <c r="D79" s="82"/>
      <c r="E79" s="82"/>
      <c r="F79" s="82"/>
    </row>
    <row r="80" spans="1:6" s="83" customFormat="1" x14ac:dyDescent="0.2">
      <c r="A80" s="82"/>
      <c r="B80" s="82"/>
      <c r="C80" s="82"/>
      <c r="D80" s="82"/>
      <c r="E80" s="82"/>
      <c r="F80" s="82"/>
    </row>
    <row r="81" spans="1:6" s="83" customFormat="1" x14ac:dyDescent="0.2">
      <c r="A81" s="82"/>
      <c r="B81" s="82"/>
      <c r="C81" s="82"/>
      <c r="D81" s="82"/>
      <c r="E81" s="82"/>
      <c r="F81" s="82"/>
    </row>
    <row r="82" spans="1:6" s="83" customFormat="1" x14ac:dyDescent="0.2">
      <c r="A82" s="82"/>
      <c r="B82" s="82"/>
      <c r="C82" s="82"/>
      <c r="D82" s="82"/>
      <c r="E82" s="82"/>
      <c r="F82" s="82"/>
    </row>
    <row r="83" spans="1:6" s="83" customFormat="1" x14ac:dyDescent="0.2">
      <c r="A83" s="82"/>
      <c r="B83" s="82"/>
      <c r="C83" s="82"/>
      <c r="D83" s="82"/>
      <c r="E83" s="82"/>
      <c r="F83" s="82"/>
    </row>
    <row r="84" spans="1:6" s="83" customFormat="1" x14ac:dyDescent="0.2">
      <c r="A84" s="82"/>
      <c r="B84" s="82"/>
      <c r="C84" s="82"/>
      <c r="D84" s="82"/>
      <c r="E84" s="82"/>
      <c r="F84" s="82"/>
    </row>
    <row r="85" spans="1:6" s="83" customFormat="1" x14ac:dyDescent="0.2">
      <c r="A85" s="82"/>
      <c r="B85" s="82"/>
      <c r="C85" s="82"/>
      <c r="D85" s="82"/>
      <c r="E85" s="82"/>
      <c r="F85" s="82"/>
    </row>
    <row r="86" spans="1:6" s="83" customFormat="1" x14ac:dyDescent="0.2">
      <c r="A86" s="82"/>
      <c r="B86" s="82"/>
      <c r="C86" s="82"/>
      <c r="D86" s="82"/>
      <c r="E86" s="82"/>
      <c r="F86" s="82"/>
    </row>
    <row r="87" spans="1:6" s="83" customFormat="1" x14ac:dyDescent="0.2">
      <c r="A87" s="82"/>
      <c r="B87" s="82"/>
      <c r="C87" s="82"/>
      <c r="D87" s="82"/>
      <c r="E87" s="82"/>
      <c r="F87" s="82"/>
    </row>
    <row r="88" spans="1:6" s="83" customFormat="1" x14ac:dyDescent="0.2">
      <c r="A88" s="82"/>
      <c r="B88" s="82"/>
      <c r="C88" s="82"/>
      <c r="D88" s="82"/>
      <c r="E88" s="82"/>
      <c r="F88" s="82"/>
    </row>
    <row r="89" spans="1:6" s="83" customFormat="1" x14ac:dyDescent="0.2">
      <c r="A89" s="82"/>
      <c r="B89" s="82"/>
      <c r="C89" s="82"/>
      <c r="D89" s="82"/>
      <c r="E89" s="82"/>
      <c r="F89" s="82"/>
    </row>
    <row r="90" spans="1:6" s="83" customFormat="1" x14ac:dyDescent="0.2">
      <c r="A90" s="82"/>
      <c r="B90" s="82"/>
      <c r="C90" s="82"/>
      <c r="D90" s="82"/>
      <c r="E90" s="82"/>
      <c r="F90" s="82"/>
    </row>
    <row r="91" spans="1:6" s="83" customFormat="1" x14ac:dyDescent="0.2">
      <c r="A91" s="82"/>
      <c r="B91" s="82"/>
      <c r="C91" s="82"/>
      <c r="D91" s="82"/>
      <c r="E91" s="82"/>
      <c r="F91" s="82"/>
    </row>
    <row r="92" spans="1:6" s="83" customFormat="1" x14ac:dyDescent="0.2">
      <c r="A92" s="82"/>
      <c r="B92" s="82"/>
      <c r="C92" s="82"/>
      <c r="D92" s="82"/>
      <c r="E92" s="82"/>
      <c r="F92" s="82"/>
    </row>
    <row r="93" spans="1:6" s="83" customFormat="1" x14ac:dyDescent="0.2">
      <c r="A93" s="82"/>
      <c r="B93" s="82"/>
      <c r="C93" s="82"/>
      <c r="D93" s="82"/>
      <c r="E93" s="82"/>
      <c r="F93" s="82"/>
    </row>
    <row r="94" spans="1:6" s="83" customFormat="1" x14ac:dyDescent="0.2">
      <c r="A94" s="82"/>
      <c r="B94" s="82"/>
      <c r="C94" s="82"/>
      <c r="D94" s="82"/>
      <c r="E94" s="82"/>
      <c r="F94" s="82"/>
    </row>
    <row r="95" spans="1:6" s="83" customFormat="1" x14ac:dyDescent="0.2">
      <c r="A95" s="82"/>
      <c r="B95" s="82"/>
      <c r="C95" s="82"/>
      <c r="D95" s="82"/>
      <c r="E95" s="82"/>
      <c r="F95" s="82"/>
    </row>
    <row r="96" spans="1:6" s="83" customFormat="1" x14ac:dyDescent="0.2">
      <c r="A96" s="82"/>
      <c r="B96" s="82"/>
      <c r="C96" s="82"/>
      <c r="D96" s="82"/>
      <c r="E96" s="82"/>
      <c r="F96" s="82"/>
    </row>
    <row r="97" spans="1:6" s="83" customFormat="1" x14ac:dyDescent="0.2">
      <c r="A97" s="82"/>
      <c r="B97" s="82"/>
      <c r="C97" s="82"/>
      <c r="D97" s="82"/>
      <c r="E97" s="82"/>
      <c r="F97" s="82"/>
    </row>
    <row r="98" spans="1:6" s="83" customFormat="1" x14ac:dyDescent="0.2">
      <c r="A98" s="82"/>
      <c r="B98" s="82"/>
      <c r="C98" s="82"/>
      <c r="D98" s="82"/>
      <c r="E98" s="82"/>
      <c r="F98" s="82"/>
    </row>
    <row r="99" spans="1:6" s="83" customFormat="1" x14ac:dyDescent="0.2">
      <c r="A99" s="82"/>
      <c r="B99" s="82"/>
      <c r="C99" s="82"/>
      <c r="D99" s="82"/>
      <c r="E99" s="82"/>
      <c r="F99" s="82"/>
    </row>
    <row r="100" spans="1:6" s="83" customFormat="1" x14ac:dyDescent="0.2">
      <c r="A100" s="82"/>
      <c r="B100" s="82"/>
      <c r="C100" s="82"/>
      <c r="D100" s="82"/>
      <c r="E100" s="82"/>
      <c r="F100" s="82"/>
    </row>
    <row r="101" spans="1:6" s="83" customFormat="1" x14ac:dyDescent="0.2">
      <c r="A101" s="82"/>
      <c r="B101" s="82"/>
      <c r="C101" s="82"/>
      <c r="D101" s="82"/>
      <c r="E101" s="82"/>
      <c r="F101" s="82"/>
    </row>
    <row r="102" spans="1:6" s="83" customFormat="1" x14ac:dyDescent="0.2">
      <c r="A102" s="82"/>
      <c r="B102" s="82"/>
      <c r="C102" s="82"/>
      <c r="D102" s="82"/>
      <c r="E102" s="82"/>
      <c r="F102" s="82"/>
    </row>
    <row r="103" spans="1:6" s="83" customFormat="1" x14ac:dyDescent="0.2">
      <c r="A103" s="82"/>
      <c r="B103" s="82"/>
      <c r="C103" s="82"/>
      <c r="D103" s="82"/>
      <c r="E103" s="82"/>
      <c r="F103" s="82"/>
    </row>
    <row r="104" spans="1:6" s="83" customFormat="1" x14ac:dyDescent="0.2">
      <c r="A104" s="82"/>
      <c r="B104" s="82"/>
      <c r="C104" s="82"/>
      <c r="D104" s="82"/>
      <c r="E104" s="82"/>
      <c r="F104" s="82"/>
    </row>
    <row r="105" spans="1:6" s="83" customFormat="1" x14ac:dyDescent="0.2">
      <c r="A105" s="82"/>
      <c r="B105" s="82"/>
      <c r="C105" s="82"/>
      <c r="D105" s="82"/>
      <c r="E105" s="82"/>
      <c r="F105" s="82"/>
    </row>
    <row r="106" spans="1:6" s="83" customFormat="1" x14ac:dyDescent="0.2">
      <c r="A106" s="82"/>
      <c r="B106" s="82"/>
      <c r="C106" s="82"/>
      <c r="D106" s="82"/>
      <c r="E106" s="82"/>
      <c r="F106" s="82"/>
    </row>
    <row r="107" spans="1:6" s="83" customFormat="1" x14ac:dyDescent="0.2">
      <c r="A107" s="82"/>
      <c r="B107" s="82"/>
      <c r="C107" s="82"/>
      <c r="D107" s="82"/>
      <c r="E107" s="82"/>
      <c r="F107" s="82"/>
    </row>
    <row r="108" spans="1:6" s="83" customFormat="1" x14ac:dyDescent="0.2">
      <c r="A108" s="82"/>
      <c r="B108" s="82"/>
      <c r="C108" s="82"/>
      <c r="D108" s="82"/>
      <c r="E108" s="82"/>
      <c r="F108" s="82"/>
    </row>
    <row r="109" spans="1:6" s="83" customFormat="1" x14ac:dyDescent="0.2">
      <c r="A109" s="82"/>
      <c r="B109" s="82"/>
      <c r="C109" s="82"/>
      <c r="D109" s="82"/>
      <c r="E109" s="82"/>
      <c r="F109" s="82"/>
    </row>
    <row r="110" spans="1:6" s="83" customFormat="1" x14ac:dyDescent="0.2">
      <c r="A110" s="82"/>
      <c r="B110" s="82"/>
      <c r="C110" s="82"/>
      <c r="D110" s="82"/>
      <c r="E110" s="82"/>
      <c r="F110" s="82"/>
    </row>
    <row r="111" spans="1:6" s="83" customFormat="1" x14ac:dyDescent="0.2">
      <c r="A111" s="82"/>
      <c r="B111" s="82"/>
      <c r="C111" s="82"/>
      <c r="D111" s="82"/>
      <c r="E111" s="82"/>
      <c r="F111" s="82"/>
    </row>
    <row r="112" spans="1:6" s="83" customFormat="1" x14ac:dyDescent="0.2">
      <c r="A112" s="82"/>
      <c r="B112" s="82"/>
      <c r="C112" s="82"/>
      <c r="D112" s="82"/>
      <c r="E112" s="82"/>
      <c r="F112" s="82"/>
    </row>
    <row r="113" spans="1:6" s="83" customFormat="1" x14ac:dyDescent="0.2">
      <c r="A113" s="82"/>
      <c r="B113" s="82"/>
      <c r="C113" s="82"/>
      <c r="D113" s="82"/>
      <c r="E113" s="82"/>
      <c r="F113" s="82"/>
    </row>
    <row r="114" spans="1:6" s="83" customFormat="1" x14ac:dyDescent="0.2">
      <c r="A114" s="82"/>
      <c r="B114" s="82"/>
      <c r="C114" s="82"/>
      <c r="D114" s="82"/>
      <c r="E114" s="82"/>
      <c r="F114" s="82"/>
    </row>
    <row r="115" spans="1:6" s="83" customFormat="1" x14ac:dyDescent="0.2">
      <c r="A115" s="82"/>
      <c r="B115" s="82"/>
      <c r="C115" s="82"/>
      <c r="D115" s="82"/>
      <c r="E115" s="82"/>
      <c r="F115" s="82"/>
    </row>
    <row r="116" spans="1:6" s="83" customFormat="1" x14ac:dyDescent="0.2">
      <c r="A116" s="82"/>
      <c r="B116" s="82"/>
      <c r="C116" s="82"/>
      <c r="D116" s="82"/>
      <c r="E116" s="82"/>
      <c r="F116" s="82"/>
    </row>
    <row r="117" spans="1:6" s="83" customFormat="1" x14ac:dyDescent="0.2">
      <c r="A117" s="82"/>
      <c r="B117" s="82"/>
      <c r="C117" s="82"/>
      <c r="D117" s="82"/>
      <c r="E117" s="82"/>
      <c r="F117" s="82"/>
    </row>
    <row r="118" spans="1:6" s="83" customFormat="1" x14ac:dyDescent="0.2">
      <c r="A118" s="82"/>
      <c r="B118" s="82"/>
      <c r="C118" s="82"/>
      <c r="D118" s="82"/>
      <c r="E118" s="82"/>
      <c r="F118" s="82"/>
    </row>
    <row r="119" spans="1:6" s="83" customFormat="1" x14ac:dyDescent="0.2">
      <c r="A119" s="82"/>
      <c r="B119" s="82"/>
      <c r="C119" s="82"/>
      <c r="D119" s="82"/>
      <c r="E119" s="82"/>
      <c r="F119" s="82"/>
    </row>
    <row r="120" spans="1:6" s="83" customFormat="1" x14ac:dyDescent="0.2">
      <c r="A120" s="82"/>
      <c r="B120" s="82"/>
      <c r="C120" s="82"/>
      <c r="D120" s="82"/>
      <c r="E120" s="82"/>
      <c r="F120" s="82"/>
    </row>
    <row r="121" spans="1:6" s="83" customFormat="1" x14ac:dyDescent="0.2">
      <c r="A121" s="82"/>
      <c r="B121" s="82"/>
      <c r="C121" s="82"/>
      <c r="D121" s="82"/>
      <c r="E121" s="82"/>
      <c r="F121" s="82"/>
    </row>
    <row r="122" spans="1:6" s="83" customFormat="1" x14ac:dyDescent="0.2">
      <c r="A122" s="82"/>
      <c r="B122" s="82"/>
      <c r="C122" s="82"/>
      <c r="D122" s="82"/>
      <c r="E122" s="82"/>
      <c r="F122" s="82"/>
    </row>
    <row r="123" spans="1:6" s="83" customFormat="1" x14ac:dyDescent="0.2">
      <c r="A123" s="82"/>
      <c r="B123" s="82"/>
      <c r="C123" s="82"/>
      <c r="D123" s="82"/>
      <c r="E123" s="82"/>
      <c r="F123" s="82"/>
    </row>
    <row r="124" spans="1:6" s="83" customFormat="1" x14ac:dyDescent="0.2">
      <c r="A124" s="82"/>
      <c r="B124" s="82"/>
      <c r="C124" s="82"/>
      <c r="D124" s="82"/>
      <c r="E124" s="82"/>
      <c r="F124" s="82"/>
    </row>
    <row r="125" spans="1:6" s="83" customFormat="1" x14ac:dyDescent="0.2">
      <c r="A125" s="82"/>
      <c r="B125" s="82"/>
      <c r="C125" s="82"/>
      <c r="D125" s="82"/>
      <c r="E125" s="82"/>
      <c r="F125" s="82"/>
    </row>
    <row r="126" spans="1:6" s="83" customFormat="1" x14ac:dyDescent="0.2">
      <c r="A126" s="82"/>
      <c r="B126" s="82"/>
      <c r="C126" s="82"/>
      <c r="D126" s="82"/>
      <c r="E126" s="82"/>
      <c r="F126" s="82"/>
    </row>
    <row r="127" spans="1:6" s="83" customFormat="1" x14ac:dyDescent="0.2">
      <c r="A127" s="82"/>
      <c r="B127" s="82"/>
      <c r="C127" s="82"/>
      <c r="D127" s="82"/>
      <c r="E127" s="82"/>
      <c r="F127" s="82"/>
    </row>
    <row r="128" spans="1:6" s="83" customFormat="1" x14ac:dyDescent="0.2">
      <c r="A128" s="82"/>
      <c r="B128" s="82"/>
      <c r="C128" s="82"/>
      <c r="D128" s="82"/>
      <c r="E128" s="82"/>
      <c r="F128" s="82"/>
    </row>
    <row r="129" spans="1:6" s="83" customFormat="1" x14ac:dyDescent="0.2">
      <c r="A129" s="82"/>
      <c r="B129" s="82"/>
      <c r="C129" s="82"/>
      <c r="D129" s="82"/>
      <c r="E129" s="82"/>
      <c r="F129" s="82"/>
    </row>
    <row r="130" spans="1:6" s="83" customFormat="1" x14ac:dyDescent="0.2">
      <c r="A130" s="82"/>
      <c r="B130" s="82"/>
      <c r="C130" s="82"/>
      <c r="D130" s="82"/>
      <c r="E130" s="82"/>
      <c r="F130" s="82"/>
    </row>
    <row r="131" spans="1:6" s="83" customFormat="1" x14ac:dyDescent="0.2">
      <c r="A131" s="82"/>
      <c r="B131" s="82"/>
      <c r="C131" s="82"/>
      <c r="D131" s="82"/>
      <c r="E131" s="82"/>
      <c r="F131" s="82"/>
    </row>
    <row r="132" spans="1:6" s="83" customFormat="1" x14ac:dyDescent="0.2">
      <c r="A132" s="82"/>
      <c r="B132" s="82"/>
      <c r="C132" s="82"/>
      <c r="D132" s="82"/>
      <c r="E132" s="82"/>
      <c r="F132" s="82"/>
    </row>
    <row r="133" spans="1:6" s="83" customFormat="1" x14ac:dyDescent="0.2">
      <c r="A133" s="82"/>
      <c r="B133" s="82"/>
      <c r="C133" s="82"/>
      <c r="D133" s="82"/>
      <c r="E133" s="82"/>
      <c r="F133" s="82"/>
    </row>
    <row r="134" spans="1:6" s="83" customFormat="1" x14ac:dyDescent="0.2">
      <c r="A134" s="82"/>
      <c r="B134" s="82"/>
      <c r="C134" s="82"/>
      <c r="D134" s="82"/>
      <c r="E134" s="82"/>
      <c r="F134" s="82"/>
    </row>
    <row r="135" spans="1:6" s="83" customFormat="1" x14ac:dyDescent="0.2">
      <c r="A135" s="82"/>
      <c r="B135" s="82"/>
      <c r="C135" s="82"/>
      <c r="D135" s="82"/>
      <c r="E135" s="82"/>
      <c r="F135" s="82"/>
    </row>
    <row r="136" spans="1:6" s="83" customFormat="1" x14ac:dyDescent="0.2">
      <c r="A136" s="82"/>
      <c r="B136" s="82"/>
      <c r="C136" s="82"/>
      <c r="D136" s="82"/>
      <c r="E136" s="82"/>
      <c r="F136" s="82"/>
    </row>
    <row r="137" spans="1:6" s="83" customFormat="1" x14ac:dyDescent="0.2">
      <c r="A137" s="82"/>
      <c r="B137" s="82"/>
      <c r="C137" s="82"/>
      <c r="D137" s="82"/>
      <c r="E137" s="82"/>
      <c r="F137" s="82"/>
    </row>
    <row r="138" spans="1:6" s="83" customFormat="1" x14ac:dyDescent="0.2">
      <c r="A138" s="82"/>
      <c r="B138" s="82"/>
      <c r="C138" s="82"/>
      <c r="D138" s="82"/>
      <c r="E138" s="82"/>
      <c r="F138" s="82"/>
    </row>
    <row r="139" spans="1:6" s="83" customFormat="1" x14ac:dyDescent="0.2">
      <c r="A139" s="82"/>
      <c r="B139" s="82"/>
      <c r="C139" s="82"/>
      <c r="D139" s="82"/>
      <c r="E139" s="82"/>
      <c r="F139" s="82"/>
    </row>
    <row r="140" spans="1:6" s="83" customFormat="1" x14ac:dyDescent="0.2">
      <c r="A140" s="82"/>
      <c r="B140" s="82"/>
      <c r="C140" s="82"/>
      <c r="D140" s="82"/>
      <c r="E140" s="82"/>
      <c r="F140" s="82"/>
    </row>
    <row r="141" spans="1:6" s="83" customFormat="1" x14ac:dyDescent="0.2">
      <c r="A141" s="82"/>
      <c r="B141" s="82"/>
      <c r="C141" s="82"/>
      <c r="D141" s="82"/>
      <c r="E141" s="82"/>
      <c r="F141" s="82"/>
    </row>
    <row r="142" spans="1:6" s="83" customFormat="1" x14ac:dyDescent="0.2">
      <c r="A142" s="82"/>
      <c r="B142" s="82"/>
      <c r="C142" s="82"/>
      <c r="D142" s="82"/>
      <c r="E142" s="82"/>
      <c r="F142" s="82"/>
    </row>
    <row r="143" spans="1:6" s="83" customFormat="1" x14ac:dyDescent="0.2">
      <c r="A143" s="82"/>
      <c r="B143" s="82"/>
      <c r="C143" s="82"/>
      <c r="D143" s="82"/>
      <c r="E143" s="82"/>
      <c r="F143" s="82"/>
    </row>
    <row r="144" spans="1:6" s="83" customFormat="1" x14ac:dyDescent="0.2">
      <c r="A144" s="82"/>
      <c r="B144" s="82"/>
      <c r="C144" s="82"/>
      <c r="D144" s="82"/>
      <c r="E144" s="82"/>
      <c r="F144" s="82"/>
    </row>
    <row r="145" spans="1:6" s="83" customFormat="1" x14ac:dyDescent="0.2">
      <c r="A145" s="82"/>
      <c r="B145" s="82"/>
      <c r="C145" s="82"/>
      <c r="D145" s="82"/>
      <c r="E145" s="82"/>
      <c r="F145" s="82"/>
    </row>
    <row r="146" spans="1:6" s="83" customFormat="1" x14ac:dyDescent="0.2">
      <c r="A146" s="82"/>
      <c r="B146" s="82"/>
      <c r="C146" s="82"/>
      <c r="D146" s="82"/>
      <c r="E146" s="82"/>
      <c r="F146" s="82"/>
    </row>
    <row r="147" spans="1:6" s="83" customFormat="1" x14ac:dyDescent="0.2">
      <c r="A147" s="82"/>
      <c r="B147" s="82"/>
      <c r="C147" s="82"/>
      <c r="D147" s="82"/>
      <c r="E147" s="82"/>
      <c r="F147" s="82"/>
    </row>
    <row r="148" spans="1:6" s="83" customFormat="1" x14ac:dyDescent="0.2">
      <c r="A148" s="82"/>
      <c r="B148" s="82"/>
      <c r="C148" s="82"/>
      <c r="D148" s="82"/>
      <c r="E148" s="82"/>
      <c r="F148" s="82"/>
    </row>
    <row r="149" spans="1:6" s="83" customFormat="1" x14ac:dyDescent="0.2">
      <c r="A149" s="82"/>
      <c r="B149" s="82"/>
      <c r="C149" s="82"/>
      <c r="D149" s="82"/>
      <c r="E149" s="82"/>
      <c r="F149" s="82"/>
    </row>
    <row r="150" spans="1:6" s="83" customFormat="1" x14ac:dyDescent="0.2">
      <c r="A150" s="82"/>
      <c r="B150" s="82"/>
      <c r="C150" s="82"/>
      <c r="D150" s="82"/>
      <c r="E150" s="82"/>
      <c r="F150" s="82"/>
    </row>
    <row r="151" spans="1:6" s="83" customFormat="1" x14ac:dyDescent="0.2">
      <c r="A151" s="82"/>
      <c r="B151" s="82"/>
      <c r="C151" s="82"/>
      <c r="D151" s="82"/>
      <c r="E151" s="82"/>
      <c r="F151" s="82"/>
    </row>
    <row r="152" spans="1:6" s="83" customFormat="1" x14ac:dyDescent="0.2">
      <c r="A152" s="82"/>
      <c r="B152" s="82"/>
      <c r="C152" s="82"/>
      <c r="D152" s="82"/>
      <c r="E152" s="82"/>
      <c r="F152" s="82"/>
    </row>
    <row r="153" spans="1:6" s="83" customFormat="1" x14ac:dyDescent="0.2">
      <c r="A153" s="82"/>
      <c r="B153" s="82"/>
      <c r="C153" s="82"/>
      <c r="D153" s="82"/>
      <c r="E153" s="82"/>
      <c r="F153" s="82"/>
    </row>
    <row r="154" spans="1:6" s="83" customFormat="1" x14ac:dyDescent="0.2">
      <c r="A154" s="82"/>
      <c r="B154" s="82"/>
      <c r="C154" s="82"/>
      <c r="D154" s="82"/>
      <c r="E154" s="82"/>
      <c r="F154" s="82"/>
    </row>
    <row r="155" spans="1:6" s="83" customFormat="1" x14ac:dyDescent="0.2">
      <c r="A155" s="82"/>
      <c r="B155" s="82"/>
      <c r="C155" s="82"/>
      <c r="D155" s="82"/>
      <c r="E155" s="82"/>
      <c r="F155" s="82"/>
    </row>
    <row r="156" spans="1:6" s="83" customFormat="1" x14ac:dyDescent="0.2">
      <c r="A156" s="82"/>
      <c r="B156" s="82"/>
      <c r="C156" s="82"/>
      <c r="D156" s="82"/>
      <c r="E156" s="82"/>
      <c r="F156" s="82"/>
    </row>
    <row r="157" spans="1:6" s="83" customFormat="1" x14ac:dyDescent="0.2">
      <c r="A157" s="82"/>
      <c r="B157" s="82"/>
      <c r="C157" s="82"/>
      <c r="D157" s="82"/>
      <c r="E157" s="82"/>
      <c r="F157" s="82"/>
    </row>
    <row r="158" spans="1:6" s="83" customFormat="1" x14ac:dyDescent="0.2">
      <c r="A158" s="82"/>
      <c r="B158" s="82"/>
      <c r="C158" s="82"/>
      <c r="D158" s="82"/>
      <c r="E158" s="82"/>
      <c r="F158" s="82"/>
    </row>
    <row r="159" spans="1:6" s="83" customFormat="1" x14ac:dyDescent="0.2">
      <c r="A159" s="82"/>
      <c r="B159" s="82"/>
      <c r="C159" s="82"/>
      <c r="D159" s="82"/>
      <c r="E159" s="82"/>
      <c r="F159" s="82"/>
    </row>
    <row r="160" spans="1:6" s="83" customFormat="1" x14ac:dyDescent="0.2">
      <c r="A160" s="82"/>
      <c r="B160" s="82"/>
      <c r="C160" s="82"/>
      <c r="D160" s="82"/>
      <c r="E160" s="82"/>
      <c r="F160" s="82"/>
    </row>
    <row r="161" spans="1:6" s="83" customFormat="1" x14ac:dyDescent="0.2">
      <c r="A161" s="82"/>
      <c r="B161" s="82"/>
      <c r="C161" s="82"/>
      <c r="D161" s="82"/>
      <c r="E161" s="82"/>
      <c r="F161" s="82"/>
    </row>
    <row r="162" spans="1:6" s="83" customFormat="1" x14ac:dyDescent="0.2">
      <c r="A162" s="82"/>
      <c r="B162" s="82"/>
      <c r="C162" s="82"/>
      <c r="D162" s="82"/>
      <c r="E162" s="82"/>
      <c r="F162" s="82"/>
    </row>
    <row r="163" spans="1:6" s="83" customFormat="1" x14ac:dyDescent="0.2">
      <c r="A163" s="82"/>
      <c r="B163" s="82"/>
      <c r="C163" s="82"/>
      <c r="D163" s="82"/>
      <c r="E163" s="82"/>
      <c r="F163" s="82"/>
    </row>
    <row r="164" spans="1:6" s="83" customFormat="1" x14ac:dyDescent="0.2">
      <c r="A164" s="82"/>
      <c r="B164" s="82"/>
      <c r="C164" s="82"/>
      <c r="D164" s="82"/>
      <c r="E164" s="82"/>
      <c r="F164" s="82"/>
    </row>
    <row r="165" spans="1:6" s="83" customFormat="1" x14ac:dyDescent="0.2">
      <c r="A165" s="82"/>
      <c r="B165" s="82"/>
      <c r="C165" s="82"/>
      <c r="D165" s="82"/>
      <c r="E165" s="82"/>
      <c r="F165" s="82"/>
    </row>
    <row r="166" spans="1:6" s="83" customFormat="1" x14ac:dyDescent="0.2">
      <c r="A166" s="82"/>
      <c r="B166" s="82"/>
      <c r="C166" s="82"/>
      <c r="D166" s="82"/>
      <c r="E166" s="82"/>
      <c r="F166" s="82"/>
    </row>
    <row r="167" spans="1:6" s="83" customFormat="1" x14ac:dyDescent="0.2">
      <c r="A167" s="82"/>
      <c r="B167" s="82"/>
      <c r="C167" s="82"/>
      <c r="D167" s="82"/>
      <c r="E167" s="82"/>
      <c r="F167" s="82"/>
    </row>
    <row r="168" spans="1:6" s="83" customFormat="1" x14ac:dyDescent="0.2">
      <c r="A168" s="82"/>
      <c r="B168" s="82"/>
      <c r="C168" s="82"/>
      <c r="D168" s="82"/>
      <c r="E168" s="82"/>
      <c r="F168" s="82"/>
    </row>
    <row r="169" spans="1:6" s="83" customFormat="1" x14ac:dyDescent="0.2">
      <c r="A169" s="82"/>
      <c r="B169" s="82"/>
      <c r="C169" s="82"/>
      <c r="D169" s="82"/>
      <c r="E169" s="82"/>
      <c r="F169" s="82"/>
    </row>
    <row r="170" spans="1:6" s="83" customFormat="1" x14ac:dyDescent="0.2">
      <c r="A170" s="82"/>
      <c r="B170" s="82"/>
      <c r="C170" s="82"/>
      <c r="D170" s="82"/>
      <c r="E170" s="82"/>
      <c r="F170" s="82"/>
    </row>
    <row r="171" spans="1:6" s="83" customFormat="1" x14ac:dyDescent="0.2">
      <c r="A171" s="82"/>
      <c r="B171" s="82"/>
      <c r="C171" s="82"/>
      <c r="D171" s="82"/>
      <c r="E171" s="82"/>
      <c r="F171" s="82"/>
    </row>
    <row r="172" spans="1:6" s="83" customFormat="1" x14ac:dyDescent="0.2">
      <c r="A172" s="82"/>
      <c r="B172" s="82"/>
      <c r="C172" s="82"/>
      <c r="D172" s="82"/>
      <c r="E172" s="82"/>
      <c r="F172" s="82"/>
    </row>
    <row r="173" spans="1:6" s="83" customFormat="1" x14ac:dyDescent="0.2">
      <c r="A173" s="82"/>
      <c r="B173" s="82"/>
      <c r="C173" s="82"/>
      <c r="D173" s="82"/>
      <c r="E173" s="82"/>
      <c r="F173" s="82"/>
    </row>
    <row r="174" spans="1:6" s="83" customFormat="1" x14ac:dyDescent="0.2">
      <c r="A174" s="82"/>
      <c r="B174" s="82"/>
      <c r="C174" s="82"/>
      <c r="D174" s="82"/>
      <c r="E174" s="82"/>
      <c r="F174" s="82"/>
    </row>
    <row r="175" spans="1:6" s="83" customFormat="1" x14ac:dyDescent="0.2">
      <c r="A175" s="82"/>
      <c r="B175" s="82"/>
      <c r="C175" s="82"/>
      <c r="D175" s="82"/>
      <c r="E175" s="82"/>
      <c r="F175" s="82"/>
    </row>
    <row r="176" spans="1:6" s="83" customFormat="1" x14ac:dyDescent="0.2">
      <c r="A176" s="82"/>
      <c r="B176" s="82"/>
      <c r="C176" s="82"/>
      <c r="D176" s="82"/>
      <c r="E176" s="82"/>
      <c r="F176" s="82"/>
    </row>
    <row r="177" spans="1:6" s="83" customFormat="1" x14ac:dyDescent="0.2">
      <c r="A177" s="82"/>
      <c r="B177" s="82"/>
      <c r="C177" s="82"/>
      <c r="D177" s="82"/>
      <c r="E177" s="82"/>
      <c r="F177" s="82"/>
    </row>
    <row r="178" spans="1:6" s="83" customFormat="1" x14ac:dyDescent="0.2">
      <c r="A178" s="82"/>
      <c r="B178" s="82"/>
      <c r="C178" s="82"/>
      <c r="D178" s="82"/>
      <c r="E178" s="82"/>
      <c r="F178" s="82"/>
    </row>
    <row r="179" spans="1:6" s="83" customFormat="1" x14ac:dyDescent="0.2">
      <c r="A179" s="82"/>
      <c r="B179" s="82"/>
      <c r="C179" s="82"/>
      <c r="D179" s="82"/>
      <c r="E179" s="82"/>
      <c r="F179" s="82"/>
    </row>
    <row r="180" spans="1:6" s="83" customFormat="1" x14ac:dyDescent="0.2">
      <c r="A180" s="82"/>
      <c r="B180" s="82"/>
      <c r="C180" s="82"/>
      <c r="D180" s="82"/>
      <c r="E180" s="82"/>
      <c r="F180" s="82"/>
    </row>
    <row r="181" spans="1:6" s="83" customFormat="1" x14ac:dyDescent="0.2">
      <c r="A181" s="82"/>
      <c r="B181" s="82"/>
      <c r="C181" s="82"/>
      <c r="D181" s="82"/>
      <c r="E181" s="82"/>
      <c r="F181" s="82"/>
    </row>
    <row r="182" spans="1:6" s="83" customFormat="1" x14ac:dyDescent="0.2">
      <c r="A182" s="82"/>
      <c r="B182" s="82"/>
      <c r="C182" s="82"/>
      <c r="D182" s="82"/>
      <c r="E182" s="82"/>
      <c r="F182" s="82"/>
    </row>
    <row r="183" spans="1:6" s="83" customFormat="1" x14ac:dyDescent="0.2">
      <c r="A183" s="82"/>
      <c r="B183" s="82"/>
      <c r="C183" s="82"/>
      <c r="D183" s="82"/>
      <c r="E183" s="82"/>
      <c r="F183" s="82"/>
    </row>
    <row r="184" spans="1:6" s="83" customFormat="1" x14ac:dyDescent="0.2">
      <c r="A184" s="82"/>
      <c r="B184" s="82"/>
      <c r="C184" s="82"/>
      <c r="D184" s="82"/>
      <c r="E184" s="82"/>
      <c r="F184" s="82"/>
    </row>
    <row r="185" spans="1:6" s="83" customFormat="1" x14ac:dyDescent="0.2">
      <c r="A185" s="82"/>
      <c r="B185" s="82"/>
      <c r="C185" s="82"/>
      <c r="D185" s="82"/>
      <c r="E185" s="82"/>
      <c r="F185" s="82"/>
    </row>
    <row r="186" spans="1:6" s="83" customFormat="1" x14ac:dyDescent="0.2">
      <c r="A186" s="82"/>
      <c r="B186" s="82"/>
      <c r="C186" s="82"/>
      <c r="D186" s="82"/>
      <c r="E186" s="82"/>
      <c r="F186" s="82"/>
    </row>
    <row r="187" spans="1:6" s="83" customFormat="1" x14ac:dyDescent="0.2">
      <c r="A187" s="82"/>
      <c r="B187" s="82"/>
      <c r="C187" s="82"/>
      <c r="D187" s="82"/>
      <c r="E187" s="82"/>
      <c r="F187" s="82"/>
    </row>
    <row r="188" spans="1:6" s="83" customFormat="1" x14ac:dyDescent="0.2">
      <c r="A188" s="82"/>
      <c r="B188" s="82"/>
      <c r="C188" s="82"/>
      <c r="D188" s="82"/>
      <c r="E188" s="82"/>
      <c r="F188" s="82"/>
    </row>
    <row r="189" spans="1:6" s="83" customFormat="1" x14ac:dyDescent="0.2">
      <c r="A189" s="82"/>
      <c r="B189" s="82"/>
      <c r="C189" s="82"/>
      <c r="D189" s="82"/>
      <c r="E189" s="82"/>
      <c r="F189" s="82"/>
    </row>
    <row r="190" spans="1:6" s="83" customFormat="1" x14ac:dyDescent="0.2">
      <c r="A190" s="82"/>
      <c r="B190" s="82"/>
      <c r="C190" s="82"/>
      <c r="D190" s="82"/>
      <c r="E190" s="82"/>
      <c r="F190" s="82"/>
    </row>
    <row r="191" spans="1:6" s="83" customFormat="1" x14ac:dyDescent="0.2">
      <c r="A191" s="82"/>
      <c r="B191" s="82"/>
      <c r="C191" s="82"/>
      <c r="D191" s="82"/>
      <c r="E191" s="82"/>
      <c r="F191" s="82"/>
    </row>
    <row r="192" spans="1:6" s="83" customFormat="1" x14ac:dyDescent="0.2">
      <c r="A192" s="82"/>
      <c r="B192" s="82"/>
      <c r="C192" s="82"/>
      <c r="D192" s="82"/>
      <c r="E192" s="82"/>
      <c r="F192" s="82"/>
    </row>
    <row r="193" spans="1:6" s="83" customFormat="1" x14ac:dyDescent="0.2">
      <c r="A193" s="82"/>
      <c r="B193" s="82"/>
      <c r="C193" s="82"/>
      <c r="D193" s="82"/>
      <c r="E193" s="82"/>
      <c r="F193" s="82"/>
    </row>
    <row r="194" spans="1:6" s="83" customFormat="1" x14ac:dyDescent="0.2">
      <c r="A194" s="82"/>
      <c r="B194" s="82"/>
      <c r="C194" s="82"/>
      <c r="D194" s="82"/>
      <c r="E194" s="82"/>
      <c r="F194" s="82"/>
    </row>
    <row r="195" spans="1:6" s="83" customFormat="1" x14ac:dyDescent="0.2">
      <c r="A195" s="82"/>
      <c r="B195" s="82"/>
      <c r="C195" s="82"/>
      <c r="D195" s="82"/>
      <c r="E195" s="82"/>
      <c r="F195" s="82"/>
    </row>
    <row r="196" spans="1:6" s="83" customFormat="1" x14ac:dyDescent="0.2">
      <c r="A196" s="82"/>
      <c r="B196" s="82"/>
      <c r="C196" s="82"/>
      <c r="D196" s="82"/>
      <c r="E196" s="82"/>
      <c r="F196" s="82"/>
    </row>
    <row r="197" spans="1:6" s="83" customFormat="1" x14ac:dyDescent="0.2">
      <c r="A197" s="82"/>
      <c r="B197" s="82"/>
      <c r="C197" s="82"/>
      <c r="D197" s="82"/>
      <c r="E197" s="82"/>
      <c r="F197" s="82"/>
    </row>
    <row r="198" spans="1:6" s="83" customFormat="1" x14ac:dyDescent="0.2">
      <c r="A198" s="82"/>
      <c r="B198" s="82"/>
      <c r="C198" s="82"/>
      <c r="D198" s="82"/>
      <c r="E198" s="82"/>
      <c r="F198" s="82"/>
    </row>
    <row r="199" spans="1:6" s="83" customFormat="1" x14ac:dyDescent="0.2">
      <c r="A199" s="82"/>
      <c r="B199" s="82"/>
      <c r="C199" s="82"/>
      <c r="D199" s="82"/>
      <c r="E199" s="82"/>
      <c r="F199" s="82"/>
    </row>
    <row r="200" spans="1:6" s="83" customFormat="1" x14ac:dyDescent="0.2">
      <c r="A200" s="82"/>
      <c r="B200" s="82"/>
      <c r="C200" s="82"/>
      <c r="D200" s="82"/>
      <c r="E200" s="82"/>
      <c r="F200" s="82"/>
    </row>
    <row r="201" spans="1:6" s="83" customFormat="1" x14ac:dyDescent="0.2">
      <c r="A201" s="82"/>
      <c r="B201" s="82"/>
      <c r="C201" s="82"/>
      <c r="D201" s="82"/>
      <c r="E201" s="82"/>
      <c r="F201" s="82"/>
    </row>
    <row r="202" spans="1:6" s="83" customFormat="1" x14ac:dyDescent="0.2">
      <c r="A202" s="82"/>
      <c r="B202" s="82"/>
      <c r="C202" s="82"/>
      <c r="D202" s="82"/>
      <c r="E202" s="82"/>
      <c r="F202" s="82"/>
    </row>
    <row r="203" spans="1:6" s="83" customFormat="1" x14ac:dyDescent="0.2">
      <c r="A203" s="82"/>
      <c r="B203" s="82"/>
      <c r="C203" s="82"/>
      <c r="D203" s="82"/>
      <c r="E203" s="82"/>
      <c r="F203" s="82"/>
    </row>
    <row r="204" spans="1:6" s="83" customFormat="1" x14ac:dyDescent="0.2">
      <c r="A204" s="82"/>
      <c r="B204" s="82"/>
      <c r="C204" s="82"/>
      <c r="D204" s="82"/>
      <c r="E204" s="82"/>
      <c r="F204" s="82"/>
    </row>
    <row r="205" spans="1:6" s="83" customFormat="1" x14ac:dyDescent="0.2">
      <c r="A205" s="82"/>
      <c r="B205" s="82"/>
      <c r="C205" s="82"/>
      <c r="D205" s="82"/>
      <c r="E205" s="82"/>
      <c r="F205" s="82"/>
    </row>
    <row r="206" spans="1:6" s="83" customFormat="1" x14ac:dyDescent="0.2">
      <c r="A206" s="82"/>
      <c r="B206" s="82"/>
      <c r="C206" s="82"/>
      <c r="D206" s="82"/>
      <c r="E206" s="82"/>
      <c r="F206" s="82"/>
    </row>
    <row r="207" spans="1:6" s="83" customFormat="1" x14ac:dyDescent="0.2">
      <c r="A207" s="82"/>
      <c r="B207" s="82"/>
      <c r="C207" s="82"/>
      <c r="D207" s="82"/>
      <c r="E207" s="82"/>
      <c r="F207" s="82"/>
    </row>
    <row r="208" spans="1:6" s="83" customFormat="1" x14ac:dyDescent="0.2">
      <c r="A208" s="82"/>
      <c r="B208" s="82"/>
      <c r="C208" s="82"/>
      <c r="D208" s="82"/>
      <c r="E208" s="82"/>
      <c r="F208" s="82"/>
    </row>
    <row r="209" spans="1:6" s="83" customFormat="1" x14ac:dyDescent="0.2">
      <c r="A209" s="82"/>
      <c r="B209" s="82"/>
      <c r="C209" s="82"/>
      <c r="D209" s="82"/>
      <c r="E209" s="82"/>
      <c r="F209" s="82"/>
    </row>
    <row r="210" spans="1:6" s="83" customFormat="1" x14ac:dyDescent="0.2">
      <c r="A210" s="82"/>
      <c r="B210" s="82"/>
      <c r="C210" s="82"/>
      <c r="D210" s="82"/>
      <c r="E210" s="82"/>
      <c r="F210" s="82"/>
    </row>
    <row r="211" spans="1:6" s="83" customFormat="1" x14ac:dyDescent="0.2">
      <c r="A211" s="82"/>
      <c r="B211" s="82"/>
      <c r="C211" s="82"/>
      <c r="D211" s="82"/>
      <c r="E211" s="82"/>
      <c r="F211" s="82"/>
    </row>
    <row r="212" spans="1:6" s="83" customFormat="1" x14ac:dyDescent="0.2">
      <c r="A212" s="82"/>
      <c r="B212" s="82"/>
      <c r="C212" s="82"/>
      <c r="D212" s="82"/>
      <c r="E212" s="82"/>
      <c r="F212" s="82"/>
    </row>
    <row r="213" spans="1:6" s="83" customFormat="1" x14ac:dyDescent="0.2">
      <c r="A213" s="82"/>
      <c r="B213" s="82"/>
      <c r="C213" s="82"/>
      <c r="D213" s="82"/>
      <c r="E213" s="82"/>
      <c r="F213" s="82"/>
    </row>
    <row r="214" spans="1:6" s="83" customFormat="1" x14ac:dyDescent="0.2">
      <c r="A214" s="82"/>
      <c r="B214" s="82"/>
      <c r="C214" s="82"/>
      <c r="D214" s="82"/>
      <c r="E214" s="82"/>
      <c r="F214" s="82"/>
    </row>
    <row r="215" spans="1:6" s="83" customFormat="1" x14ac:dyDescent="0.2">
      <c r="A215" s="82"/>
      <c r="B215" s="82"/>
      <c r="C215" s="82"/>
      <c r="D215" s="82"/>
      <c r="E215" s="82"/>
      <c r="F215" s="82"/>
    </row>
    <row r="216" spans="1:6" s="83" customFormat="1" x14ac:dyDescent="0.2">
      <c r="A216" s="82"/>
      <c r="B216" s="82"/>
      <c r="C216" s="82"/>
      <c r="D216" s="82"/>
      <c r="E216" s="82"/>
      <c r="F216" s="82"/>
    </row>
    <row r="217" spans="1:6" s="83" customFormat="1" x14ac:dyDescent="0.2">
      <c r="A217" s="82"/>
      <c r="B217" s="82"/>
      <c r="C217" s="82"/>
      <c r="D217" s="82"/>
      <c r="E217" s="82"/>
      <c r="F217" s="82"/>
    </row>
    <row r="218" spans="1:6" s="83" customFormat="1" x14ac:dyDescent="0.2">
      <c r="A218" s="82"/>
      <c r="B218" s="82"/>
      <c r="C218" s="82"/>
      <c r="D218" s="82"/>
      <c r="E218" s="82"/>
      <c r="F218" s="82"/>
    </row>
    <row r="219" spans="1:6" s="83" customFormat="1" x14ac:dyDescent="0.2">
      <c r="A219" s="82"/>
      <c r="B219" s="82"/>
      <c r="C219" s="82"/>
      <c r="D219" s="82"/>
      <c r="E219" s="82"/>
      <c r="F219" s="82"/>
    </row>
    <row r="220" spans="1:6" s="83" customFormat="1" x14ac:dyDescent="0.2">
      <c r="A220" s="82"/>
      <c r="B220" s="82"/>
      <c r="C220" s="82"/>
      <c r="D220" s="82"/>
      <c r="E220" s="82"/>
      <c r="F220" s="82"/>
    </row>
    <row r="221" spans="1:6" s="83" customFormat="1" x14ac:dyDescent="0.2">
      <c r="A221" s="82"/>
      <c r="B221" s="82"/>
      <c r="C221" s="82"/>
      <c r="D221" s="82"/>
      <c r="E221" s="82"/>
      <c r="F221" s="82"/>
    </row>
    <row r="222" spans="1:6" s="83" customFormat="1" x14ac:dyDescent="0.2">
      <c r="A222" s="82"/>
      <c r="B222" s="82"/>
      <c r="C222" s="82"/>
      <c r="D222" s="82"/>
      <c r="E222" s="82"/>
      <c r="F222" s="82"/>
    </row>
    <row r="223" spans="1:6" s="83" customFormat="1" x14ac:dyDescent="0.2">
      <c r="A223" s="82"/>
      <c r="B223" s="82"/>
      <c r="C223" s="82"/>
      <c r="D223" s="82"/>
      <c r="E223" s="82"/>
      <c r="F223" s="82"/>
    </row>
    <row r="224" spans="1:6" s="83" customFormat="1" x14ac:dyDescent="0.2">
      <c r="A224" s="82"/>
      <c r="B224" s="82"/>
      <c r="C224" s="82"/>
      <c r="D224" s="82"/>
      <c r="E224" s="82"/>
      <c r="F224" s="82"/>
    </row>
    <row r="225" spans="1:6" s="83" customFormat="1" x14ac:dyDescent="0.2">
      <c r="A225" s="82"/>
      <c r="B225" s="82"/>
      <c r="C225" s="82"/>
      <c r="D225" s="82"/>
      <c r="E225" s="82"/>
      <c r="F225" s="82"/>
    </row>
    <row r="226" spans="1:6" s="83" customFormat="1" x14ac:dyDescent="0.2">
      <c r="A226" s="82"/>
      <c r="B226" s="82"/>
      <c r="C226" s="82"/>
      <c r="D226" s="82"/>
      <c r="E226" s="82"/>
      <c r="F226" s="82"/>
    </row>
    <row r="227" spans="1:6" s="83" customFormat="1" x14ac:dyDescent="0.2">
      <c r="A227" s="82"/>
      <c r="B227" s="82"/>
      <c r="C227" s="82"/>
      <c r="D227" s="82"/>
      <c r="E227" s="82"/>
      <c r="F227" s="82"/>
    </row>
    <row r="228" spans="1:6" s="83" customFormat="1" x14ac:dyDescent="0.2">
      <c r="A228" s="82"/>
      <c r="B228" s="82"/>
      <c r="C228" s="82"/>
      <c r="D228" s="82"/>
      <c r="E228" s="82"/>
      <c r="F228" s="82"/>
    </row>
    <row r="229" spans="1:6" s="83" customFormat="1" x14ac:dyDescent="0.2">
      <c r="A229" s="82"/>
      <c r="B229" s="82"/>
      <c r="C229" s="82"/>
      <c r="D229" s="82"/>
      <c r="E229" s="82"/>
      <c r="F229" s="82"/>
    </row>
    <row r="230" spans="1:6" s="83" customFormat="1" x14ac:dyDescent="0.2">
      <c r="A230" s="82"/>
      <c r="B230" s="82"/>
      <c r="C230" s="82"/>
      <c r="D230" s="82"/>
      <c r="E230" s="82"/>
      <c r="F230" s="82"/>
    </row>
    <row r="231" spans="1:6" s="83" customFormat="1" x14ac:dyDescent="0.2">
      <c r="A231" s="82"/>
      <c r="B231" s="82"/>
      <c r="C231" s="82"/>
      <c r="D231" s="82"/>
      <c r="E231" s="82"/>
      <c r="F231" s="82"/>
    </row>
    <row r="232" spans="1:6" s="83" customFormat="1" x14ac:dyDescent="0.2">
      <c r="A232" s="82"/>
      <c r="B232" s="82"/>
      <c r="C232" s="82"/>
      <c r="D232" s="82"/>
      <c r="E232" s="82"/>
      <c r="F232" s="82"/>
    </row>
    <row r="233" spans="1:6" s="83" customFormat="1" x14ac:dyDescent="0.2">
      <c r="A233" s="82"/>
      <c r="B233" s="82"/>
      <c r="C233" s="82"/>
      <c r="D233" s="82"/>
      <c r="E233" s="82"/>
      <c r="F233" s="82"/>
    </row>
    <row r="234" spans="1:6" s="83" customFormat="1" x14ac:dyDescent="0.2">
      <c r="A234" s="82"/>
      <c r="B234" s="82"/>
      <c r="C234" s="82"/>
      <c r="D234" s="82"/>
      <c r="E234" s="82"/>
      <c r="F234" s="82"/>
    </row>
    <row r="235" spans="1:6" s="83" customFormat="1" x14ac:dyDescent="0.2">
      <c r="A235" s="82"/>
      <c r="B235" s="82"/>
      <c r="C235" s="82"/>
      <c r="D235" s="82"/>
      <c r="E235" s="82"/>
      <c r="F235" s="82"/>
    </row>
    <row r="236" spans="1:6" s="83" customFormat="1" x14ac:dyDescent="0.2">
      <c r="A236" s="82"/>
      <c r="B236" s="82"/>
      <c r="C236" s="82"/>
      <c r="D236" s="82"/>
      <c r="E236" s="82"/>
      <c r="F236" s="82"/>
    </row>
    <row r="237" spans="1:6" s="83" customFormat="1" x14ac:dyDescent="0.2">
      <c r="A237" s="82"/>
      <c r="B237" s="82"/>
      <c r="C237" s="82"/>
      <c r="D237" s="82"/>
      <c r="E237" s="82"/>
      <c r="F237" s="82"/>
    </row>
    <row r="238" spans="1:6" s="83" customFormat="1" x14ac:dyDescent="0.2">
      <c r="A238" s="82"/>
      <c r="B238" s="82"/>
      <c r="C238" s="82"/>
      <c r="D238" s="82"/>
      <c r="E238" s="82"/>
      <c r="F238" s="82"/>
    </row>
    <row r="239" spans="1:6" s="83" customFormat="1" x14ac:dyDescent="0.2">
      <c r="A239" s="82"/>
      <c r="B239" s="82"/>
      <c r="C239" s="82"/>
      <c r="D239" s="82"/>
      <c r="E239" s="82"/>
      <c r="F239" s="82"/>
    </row>
    <row r="240" spans="1:6" s="83" customFormat="1" x14ac:dyDescent="0.2">
      <c r="A240" s="82"/>
      <c r="B240" s="82"/>
      <c r="C240" s="82"/>
      <c r="D240" s="82"/>
      <c r="E240" s="82"/>
      <c r="F240" s="82"/>
    </row>
    <row r="241" spans="1:6" s="83" customFormat="1" x14ac:dyDescent="0.2">
      <c r="A241" s="82"/>
      <c r="B241" s="82"/>
      <c r="C241" s="82"/>
      <c r="D241" s="82"/>
      <c r="E241" s="82"/>
      <c r="F241" s="82"/>
    </row>
    <row r="242" spans="1:6" s="83" customFormat="1" x14ac:dyDescent="0.2">
      <c r="A242" s="82"/>
      <c r="B242" s="82"/>
      <c r="C242" s="82"/>
      <c r="D242" s="82"/>
      <c r="E242" s="82"/>
      <c r="F242" s="82"/>
    </row>
    <row r="243" spans="1:6" s="83" customFormat="1" x14ac:dyDescent="0.2">
      <c r="A243" s="82"/>
      <c r="B243" s="82"/>
      <c r="C243" s="82"/>
      <c r="D243" s="82"/>
      <c r="E243" s="82"/>
      <c r="F243" s="82"/>
    </row>
    <row r="244" spans="1:6" s="83" customFormat="1" x14ac:dyDescent="0.2">
      <c r="A244" s="82"/>
      <c r="B244" s="82"/>
      <c r="C244" s="82"/>
      <c r="D244" s="82"/>
      <c r="E244" s="82"/>
      <c r="F244" s="82"/>
    </row>
    <row r="245" spans="1:6" s="83" customFormat="1" x14ac:dyDescent="0.2">
      <c r="A245" s="82"/>
      <c r="B245" s="82"/>
      <c r="C245" s="82"/>
      <c r="D245" s="82"/>
      <c r="E245" s="82"/>
      <c r="F245" s="82"/>
    </row>
    <row r="246" spans="1:6" s="83" customFormat="1" x14ac:dyDescent="0.2">
      <c r="A246" s="82"/>
      <c r="B246" s="82"/>
      <c r="C246" s="82"/>
      <c r="D246" s="82"/>
      <c r="E246" s="82"/>
      <c r="F246" s="82"/>
    </row>
    <row r="247" spans="1:6" s="83" customFormat="1" x14ac:dyDescent="0.2">
      <c r="A247" s="82"/>
      <c r="B247" s="82"/>
      <c r="C247" s="82"/>
      <c r="D247" s="82"/>
      <c r="E247" s="82"/>
      <c r="F247" s="82"/>
    </row>
    <row r="248" spans="1:6" s="83" customFormat="1" x14ac:dyDescent="0.2">
      <c r="A248" s="82"/>
      <c r="B248" s="82"/>
      <c r="C248" s="82"/>
      <c r="D248" s="82"/>
      <c r="E248" s="82"/>
      <c r="F248" s="82"/>
    </row>
    <row r="249" spans="1:6" s="83" customFormat="1" x14ac:dyDescent="0.2">
      <c r="A249" s="82"/>
      <c r="B249" s="82"/>
      <c r="C249" s="82"/>
      <c r="D249" s="82"/>
      <c r="E249" s="82"/>
      <c r="F249" s="82"/>
    </row>
    <row r="250" spans="1:6" s="83" customFormat="1" x14ac:dyDescent="0.2">
      <c r="A250" s="82"/>
      <c r="B250" s="82"/>
      <c r="C250" s="82"/>
      <c r="D250" s="82"/>
      <c r="E250" s="82"/>
      <c r="F250" s="82"/>
    </row>
    <row r="251" spans="1:6" s="83" customFormat="1" x14ac:dyDescent="0.2">
      <c r="A251" s="82"/>
      <c r="B251" s="82"/>
      <c r="C251" s="82"/>
      <c r="D251" s="82"/>
      <c r="E251" s="82"/>
      <c r="F251" s="82"/>
    </row>
    <row r="252" spans="1:6" s="83" customFormat="1" x14ac:dyDescent="0.2">
      <c r="A252" s="82"/>
      <c r="B252" s="82"/>
      <c r="C252" s="82"/>
      <c r="D252" s="82"/>
      <c r="E252" s="82"/>
      <c r="F252" s="82"/>
    </row>
    <row r="253" spans="1:6" s="83" customFormat="1" x14ac:dyDescent="0.2">
      <c r="A253" s="82"/>
      <c r="B253" s="82"/>
      <c r="C253" s="82"/>
      <c r="D253" s="82"/>
      <c r="E253" s="82"/>
      <c r="F253" s="82"/>
    </row>
    <row r="254" spans="1:6" s="83" customFormat="1" x14ac:dyDescent="0.2">
      <c r="A254" s="82"/>
      <c r="B254" s="82"/>
      <c r="C254" s="82"/>
      <c r="D254" s="82"/>
      <c r="E254" s="82"/>
      <c r="F254" s="82"/>
    </row>
    <row r="255" spans="1:6" s="83" customFormat="1" x14ac:dyDescent="0.2">
      <c r="A255" s="82"/>
      <c r="B255" s="82"/>
      <c r="C255" s="82"/>
      <c r="D255" s="82"/>
      <c r="E255" s="82"/>
      <c r="F255" s="82"/>
    </row>
    <row r="256" spans="1:6" s="83" customFormat="1" x14ac:dyDescent="0.2">
      <c r="A256" s="82"/>
      <c r="B256" s="82"/>
      <c r="C256" s="82"/>
      <c r="D256" s="82"/>
      <c r="E256" s="82"/>
      <c r="F256" s="82"/>
    </row>
    <row r="257" spans="1:6" s="83" customFormat="1" x14ac:dyDescent="0.2">
      <c r="A257" s="82"/>
      <c r="B257" s="82"/>
      <c r="C257" s="82"/>
      <c r="D257" s="82"/>
      <c r="E257" s="82"/>
      <c r="F257" s="82"/>
    </row>
    <row r="258" spans="1:6" s="83" customFormat="1" x14ac:dyDescent="0.2">
      <c r="A258" s="82"/>
      <c r="B258" s="82"/>
      <c r="C258" s="82"/>
      <c r="D258" s="82"/>
      <c r="E258" s="82"/>
      <c r="F258" s="82"/>
    </row>
    <row r="259" spans="1:6" s="83" customFormat="1" x14ac:dyDescent="0.2">
      <c r="A259" s="82"/>
      <c r="B259" s="82"/>
      <c r="C259" s="82"/>
      <c r="D259" s="82"/>
      <c r="E259" s="82"/>
      <c r="F259" s="82"/>
    </row>
    <row r="260" spans="1:6" s="83" customFormat="1" x14ac:dyDescent="0.2">
      <c r="A260" s="82"/>
      <c r="B260" s="82"/>
      <c r="C260" s="82"/>
      <c r="D260" s="82"/>
      <c r="E260" s="82"/>
      <c r="F260" s="82"/>
    </row>
    <row r="261" spans="1:6" s="83" customFormat="1" x14ac:dyDescent="0.2">
      <c r="A261" s="82"/>
      <c r="B261" s="82"/>
      <c r="C261" s="82"/>
      <c r="D261" s="82"/>
      <c r="E261" s="82"/>
      <c r="F261" s="82"/>
    </row>
    <row r="262" spans="1:6" s="83" customFormat="1" x14ac:dyDescent="0.2">
      <c r="A262" s="82"/>
      <c r="B262" s="82"/>
      <c r="C262" s="82"/>
      <c r="D262" s="82"/>
      <c r="E262" s="82"/>
      <c r="F262" s="82"/>
    </row>
    <row r="263" spans="1:6" s="83" customFormat="1" x14ac:dyDescent="0.2">
      <c r="A263" s="82"/>
      <c r="B263" s="82"/>
      <c r="C263" s="82"/>
      <c r="D263" s="82"/>
      <c r="E263" s="82"/>
      <c r="F263" s="82"/>
    </row>
    <row r="264" spans="1:6" s="83" customFormat="1" x14ac:dyDescent="0.2">
      <c r="A264" s="82"/>
      <c r="B264" s="82"/>
      <c r="C264" s="82"/>
      <c r="D264" s="82"/>
      <c r="E264" s="82"/>
      <c r="F264" s="82"/>
    </row>
    <row r="265" spans="1:6" s="83" customFormat="1" x14ac:dyDescent="0.2">
      <c r="A265" s="82"/>
      <c r="B265" s="82"/>
      <c r="C265" s="82"/>
      <c r="D265" s="82"/>
      <c r="E265" s="82"/>
      <c r="F265" s="82"/>
    </row>
    <row r="266" spans="1:6" s="83" customFormat="1" x14ac:dyDescent="0.2">
      <c r="A266" s="82"/>
      <c r="B266" s="82"/>
      <c r="C266" s="82"/>
      <c r="D266" s="82"/>
      <c r="E266" s="82"/>
      <c r="F266" s="82"/>
    </row>
    <row r="267" spans="1:6" s="83" customFormat="1" x14ac:dyDescent="0.2">
      <c r="A267" s="82"/>
      <c r="B267" s="82"/>
      <c r="C267" s="82"/>
      <c r="D267" s="82"/>
      <c r="E267" s="82"/>
      <c r="F267" s="82"/>
    </row>
    <row r="268" spans="1:6" s="83" customFormat="1" x14ac:dyDescent="0.2">
      <c r="A268" s="82"/>
      <c r="B268" s="82"/>
      <c r="C268" s="82"/>
      <c r="D268" s="82"/>
      <c r="E268" s="82"/>
      <c r="F268" s="82"/>
    </row>
    <row r="269" spans="1:6" s="83" customFormat="1" x14ac:dyDescent="0.2">
      <c r="A269" s="82"/>
      <c r="B269" s="82"/>
      <c r="C269" s="82"/>
      <c r="D269" s="82"/>
      <c r="E269" s="82"/>
      <c r="F269" s="82"/>
    </row>
    <row r="270" spans="1:6" s="83" customFormat="1" x14ac:dyDescent="0.2">
      <c r="A270" s="82"/>
      <c r="B270" s="82"/>
      <c r="C270" s="82"/>
      <c r="D270" s="82"/>
      <c r="E270" s="82"/>
      <c r="F270" s="82"/>
    </row>
    <row r="271" spans="1:6" s="83" customFormat="1" x14ac:dyDescent="0.2">
      <c r="A271" s="82"/>
      <c r="B271" s="82"/>
      <c r="C271" s="82"/>
      <c r="D271" s="82"/>
      <c r="E271" s="82"/>
      <c r="F271" s="82"/>
    </row>
    <row r="272" spans="1:6" s="83" customFormat="1" x14ac:dyDescent="0.2">
      <c r="A272" s="82"/>
      <c r="B272" s="82"/>
      <c r="C272" s="82"/>
      <c r="D272" s="82"/>
      <c r="E272" s="82"/>
      <c r="F272" s="82"/>
    </row>
    <row r="273" spans="1:6" s="83" customFormat="1" x14ac:dyDescent="0.2">
      <c r="A273" s="82"/>
      <c r="B273" s="82"/>
      <c r="C273" s="82"/>
      <c r="D273" s="82"/>
      <c r="E273" s="82"/>
      <c r="F273" s="82"/>
    </row>
    <row r="274" spans="1:6" s="83" customFormat="1" x14ac:dyDescent="0.2">
      <c r="A274" s="82"/>
      <c r="B274" s="82"/>
      <c r="C274" s="82"/>
      <c r="D274" s="82"/>
      <c r="E274" s="82"/>
      <c r="F274" s="82"/>
    </row>
    <row r="275" spans="1:6" s="83" customFormat="1" x14ac:dyDescent="0.2">
      <c r="A275" s="82"/>
      <c r="B275" s="82"/>
      <c r="C275" s="82"/>
      <c r="D275" s="82"/>
      <c r="E275" s="82"/>
      <c r="F275" s="82"/>
    </row>
    <row r="276" spans="1:6" s="83" customFormat="1" x14ac:dyDescent="0.2">
      <c r="A276" s="82"/>
      <c r="B276" s="82"/>
      <c r="C276" s="82"/>
      <c r="D276" s="82"/>
      <c r="E276" s="82"/>
      <c r="F276" s="82"/>
    </row>
    <row r="277" spans="1:6" s="83" customFormat="1" x14ac:dyDescent="0.2">
      <c r="A277" s="82"/>
      <c r="B277" s="82"/>
      <c r="C277" s="82"/>
      <c r="D277" s="82"/>
      <c r="E277" s="82"/>
      <c r="F277" s="82"/>
    </row>
    <row r="278" spans="1:6" s="83" customFormat="1" x14ac:dyDescent="0.2">
      <c r="A278" s="82"/>
      <c r="B278" s="82"/>
      <c r="C278" s="82"/>
      <c r="D278" s="82"/>
      <c r="E278" s="82"/>
      <c r="F278" s="82"/>
    </row>
    <row r="279" spans="1:6" s="83" customFormat="1" x14ac:dyDescent="0.2">
      <c r="A279" s="82"/>
      <c r="B279" s="82"/>
      <c r="C279" s="82"/>
      <c r="D279" s="82"/>
      <c r="E279" s="82"/>
      <c r="F279" s="82"/>
    </row>
    <row r="280" spans="1:6" s="83" customFormat="1" x14ac:dyDescent="0.2">
      <c r="A280" s="82"/>
      <c r="B280" s="82"/>
      <c r="C280" s="82"/>
      <c r="D280" s="82"/>
      <c r="E280" s="82"/>
      <c r="F280" s="82"/>
    </row>
    <row r="281" spans="1:6" s="83" customFormat="1" x14ac:dyDescent="0.2">
      <c r="A281" s="82"/>
      <c r="B281" s="82"/>
      <c r="C281" s="82"/>
      <c r="D281" s="82"/>
      <c r="E281" s="82"/>
      <c r="F281" s="82"/>
    </row>
    <row r="282" spans="1:6" s="83" customFormat="1" x14ac:dyDescent="0.2">
      <c r="A282" s="82"/>
      <c r="B282" s="82"/>
      <c r="C282" s="82"/>
      <c r="D282" s="82"/>
      <c r="E282" s="82"/>
      <c r="F282" s="82"/>
    </row>
    <row r="283" spans="1:6" s="83" customFormat="1" x14ac:dyDescent="0.2">
      <c r="A283" s="82"/>
      <c r="B283" s="82"/>
      <c r="C283" s="82"/>
      <c r="D283" s="82"/>
      <c r="E283" s="82"/>
      <c r="F283" s="82"/>
    </row>
    <row r="284" spans="1:6" s="83" customFormat="1" x14ac:dyDescent="0.2">
      <c r="A284" s="82"/>
      <c r="B284" s="82"/>
      <c r="C284" s="82"/>
      <c r="D284" s="82"/>
      <c r="E284" s="82"/>
      <c r="F284" s="82"/>
    </row>
    <row r="285" spans="1:6" s="83" customFormat="1" x14ac:dyDescent="0.2">
      <c r="A285" s="82"/>
      <c r="B285" s="82"/>
      <c r="C285" s="82"/>
      <c r="D285" s="82"/>
      <c r="E285" s="82"/>
      <c r="F285" s="82"/>
    </row>
    <row r="286" spans="1:6" s="83" customFormat="1" x14ac:dyDescent="0.2">
      <c r="A286" s="82"/>
      <c r="B286" s="82"/>
      <c r="C286" s="82"/>
      <c r="D286" s="82"/>
      <c r="E286" s="82"/>
      <c r="F286" s="82"/>
    </row>
    <row r="287" spans="1:6" s="83" customFormat="1" x14ac:dyDescent="0.2">
      <c r="A287" s="82"/>
      <c r="B287" s="82"/>
      <c r="C287" s="82"/>
      <c r="D287" s="82"/>
      <c r="E287" s="82"/>
      <c r="F287" s="82"/>
    </row>
    <row r="288" spans="1:6" s="83" customFormat="1" x14ac:dyDescent="0.2">
      <c r="A288" s="82"/>
      <c r="B288" s="82"/>
      <c r="C288" s="82"/>
      <c r="D288" s="82"/>
      <c r="E288" s="82"/>
      <c r="F288" s="82"/>
    </row>
    <row r="289" spans="1:6" s="83" customFormat="1" x14ac:dyDescent="0.2">
      <c r="A289" s="82"/>
      <c r="B289" s="82"/>
      <c r="C289" s="82"/>
      <c r="D289" s="82"/>
      <c r="E289" s="82"/>
      <c r="F289" s="82"/>
    </row>
    <row r="290" spans="1:6" s="83" customFormat="1" x14ac:dyDescent="0.2">
      <c r="A290" s="82"/>
      <c r="B290" s="82"/>
      <c r="C290" s="82"/>
      <c r="D290" s="82"/>
      <c r="E290" s="82"/>
      <c r="F290" s="82"/>
    </row>
    <row r="291" spans="1:6" s="83" customFormat="1" x14ac:dyDescent="0.2">
      <c r="A291" s="82"/>
      <c r="B291" s="82"/>
      <c r="C291" s="82"/>
      <c r="D291" s="82"/>
      <c r="E291" s="82"/>
      <c r="F291" s="82"/>
    </row>
    <row r="292" spans="1:6" s="83" customFormat="1" x14ac:dyDescent="0.2">
      <c r="A292" s="82"/>
      <c r="B292" s="82"/>
      <c r="C292" s="82"/>
      <c r="D292" s="82"/>
      <c r="E292" s="82"/>
      <c r="F292" s="82"/>
    </row>
    <row r="293" spans="1:6" s="83" customFormat="1" x14ac:dyDescent="0.2">
      <c r="A293" s="82"/>
      <c r="B293" s="82"/>
      <c r="C293" s="82"/>
      <c r="D293" s="82"/>
      <c r="E293" s="82"/>
      <c r="F293" s="82"/>
    </row>
    <row r="294" spans="1:6" s="83" customFormat="1" x14ac:dyDescent="0.2">
      <c r="A294" s="82"/>
      <c r="B294" s="82"/>
      <c r="C294" s="82"/>
      <c r="D294" s="82"/>
      <c r="E294" s="82"/>
      <c r="F294" s="82"/>
    </row>
    <row r="295" spans="1:6" s="83" customFormat="1" x14ac:dyDescent="0.2">
      <c r="A295" s="82"/>
      <c r="B295" s="82"/>
      <c r="C295" s="82"/>
      <c r="D295" s="82"/>
      <c r="E295" s="82"/>
      <c r="F295" s="82"/>
    </row>
    <row r="296" spans="1:6" s="83" customFormat="1" x14ac:dyDescent="0.2">
      <c r="A296" s="82"/>
      <c r="B296" s="82"/>
      <c r="C296" s="82"/>
      <c r="D296" s="82"/>
      <c r="E296" s="82"/>
      <c r="F296" s="82"/>
    </row>
    <row r="297" spans="1:6" s="83" customFormat="1" x14ac:dyDescent="0.2">
      <c r="A297" s="82"/>
      <c r="B297" s="82"/>
      <c r="C297" s="82"/>
      <c r="D297" s="82"/>
      <c r="E297" s="82"/>
      <c r="F297" s="82"/>
    </row>
    <row r="298" spans="1:6" s="83" customFormat="1" x14ac:dyDescent="0.2">
      <c r="A298" s="82"/>
      <c r="B298" s="82"/>
      <c r="C298" s="82"/>
      <c r="D298" s="82"/>
      <c r="E298" s="82"/>
      <c r="F298" s="82"/>
    </row>
    <row r="299" spans="1:6" s="83" customFormat="1" x14ac:dyDescent="0.2">
      <c r="A299" s="82"/>
      <c r="B299" s="82"/>
      <c r="C299" s="82"/>
      <c r="D299" s="82"/>
      <c r="E299" s="82"/>
      <c r="F299" s="82"/>
    </row>
    <row r="300" spans="1:6" s="83" customFormat="1" x14ac:dyDescent="0.2">
      <c r="A300" s="82"/>
      <c r="B300" s="82"/>
      <c r="C300" s="82"/>
      <c r="D300" s="82"/>
      <c r="E300" s="82"/>
      <c r="F300" s="82"/>
    </row>
    <row r="301" spans="1:6" s="83" customFormat="1" x14ac:dyDescent="0.2">
      <c r="A301" s="82"/>
      <c r="B301" s="82"/>
      <c r="C301" s="82"/>
      <c r="D301" s="82"/>
      <c r="E301" s="82"/>
      <c r="F301" s="82"/>
    </row>
    <row r="302" spans="1:6" s="83" customFormat="1" x14ac:dyDescent="0.2">
      <c r="A302" s="82"/>
      <c r="B302" s="82"/>
      <c r="C302" s="82"/>
      <c r="D302" s="82"/>
      <c r="E302" s="82"/>
      <c r="F302" s="82"/>
    </row>
    <row r="303" spans="1:6" s="83" customFormat="1" x14ac:dyDescent="0.2">
      <c r="A303" s="82"/>
      <c r="B303" s="82"/>
      <c r="C303" s="82"/>
      <c r="D303" s="82"/>
      <c r="E303" s="82"/>
      <c r="F303" s="82"/>
    </row>
    <row r="304" spans="1:6" s="83" customFormat="1" x14ac:dyDescent="0.2">
      <c r="A304" s="82"/>
      <c r="B304" s="82"/>
      <c r="C304" s="82"/>
      <c r="D304" s="82"/>
      <c r="E304" s="82"/>
      <c r="F304" s="82"/>
    </row>
    <row r="305" spans="1:6" s="83" customFormat="1" x14ac:dyDescent="0.2">
      <c r="A305" s="82"/>
      <c r="B305" s="82"/>
      <c r="C305" s="82"/>
      <c r="D305" s="82"/>
      <c r="E305" s="82"/>
      <c r="F305" s="82"/>
    </row>
    <row r="306" spans="1:6" s="83" customFormat="1" x14ac:dyDescent="0.2">
      <c r="A306" s="82"/>
      <c r="B306" s="82"/>
      <c r="C306" s="82"/>
      <c r="D306" s="82"/>
      <c r="E306" s="82"/>
      <c r="F306" s="82"/>
    </row>
    <row r="307" spans="1:6" s="83" customFormat="1" x14ac:dyDescent="0.2">
      <c r="A307" s="82"/>
      <c r="B307" s="82"/>
      <c r="C307" s="82"/>
      <c r="D307" s="82"/>
      <c r="E307" s="82"/>
      <c r="F307" s="82"/>
    </row>
    <row r="308" spans="1:6" x14ac:dyDescent="0.2">
      <c r="A308" s="82"/>
      <c r="B308" s="82"/>
      <c r="C308" s="82"/>
      <c r="D308" s="82"/>
      <c r="E308" s="82"/>
      <c r="F308" s="82"/>
    </row>
  </sheetData>
  <mergeCells count="13">
    <mergeCell ref="J41:L41"/>
    <mergeCell ref="A10:F10"/>
    <mergeCell ref="J33:L33"/>
    <mergeCell ref="I36:L36"/>
    <mergeCell ref="I38:L38"/>
    <mergeCell ref="J40:L40"/>
    <mergeCell ref="I52:L52"/>
    <mergeCell ref="J42:L42"/>
    <mergeCell ref="J43:L43"/>
    <mergeCell ref="I47:L47"/>
    <mergeCell ref="I48:L48"/>
    <mergeCell ref="I49:L49"/>
    <mergeCell ref="I50:L50"/>
  </mergeCells>
  <pageMargins left="0.7" right="0.7" top="0.75" bottom="0.75" header="0.3" footer="0.3"/>
  <pageSetup scale="97" fitToHeight="0" orientation="landscape" r:id="rId1"/>
  <headerFooter>
    <oddHeader>&amp;CEXAMPLE</odd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A31A3-7FCA-4B82-BBF8-35593D4097F1}">
  <dimension ref="A1:E51"/>
  <sheetViews>
    <sheetView workbookViewId="0">
      <selection activeCell="J12" sqref="J12"/>
    </sheetView>
  </sheetViews>
  <sheetFormatPr defaultRowHeight="15.75" x14ac:dyDescent="0.25"/>
  <cols>
    <col min="1" max="1" width="37.28515625" style="353" customWidth="1"/>
    <col min="2" max="2" width="9.140625" style="353"/>
    <col min="3" max="3" width="14" style="353" customWidth="1"/>
    <col min="4" max="4" width="13.85546875" style="353" customWidth="1"/>
    <col min="5" max="5" width="15.85546875" style="353" customWidth="1"/>
    <col min="6" max="16384" width="9.140625" style="353"/>
  </cols>
  <sheetData>
    <row r="1" spans="1:5" ht="18.75" x14ac:dyDescent="0.3">
      <c r="A1" s="352" t="s">
        <v>228</v>
      </c>
    </row>
    <row r="2" spans="1:5" ht="18.75" x14ac:dyDescent="0.3">
      <c r="A2" s="352" t="s">
        <v>229</v>
      </c>
    </row>
    <row r="3" spans="1:5" ht="18.75" x14ac:dyDescent="0.3">
      <c r="A3" s="354" t="s">
        <v>230</v>
      </c>
    </row>
    <row r="5" spans="1:5" ht="18.75" x14ac:dyDescent="0.3">
      <c r="A5" s="355" t="s">
        <v>231</v>
      </c>
      <c r="B5" s="356" t="s">
        <v>232</v>
      </c>
      <c r="C5" s="357"/>
      <c r="D5" s="357"/>
    </row>
    <row r="6" spans="1:5" ht="18.75" x14ac:dyDescent="0.3">
      <c r="A6" s="355" t="s">
        <v>233</v>
      </c>
      <c r="B6" s="357" t="s">
        <v>234</v>
      </c>
      <c r="C6" s="357"/>
      <c r="D6" s="357"/>
    </row>
    <row r="7" spans="1:5" ht="21" x14ac:dyDescent="0.35">
      <c r="A7" s="358" t="s">
        <v>235</v>
      </c>
      <c r="B7" s="356" t="s">
        <v>236</v>
      </c>
      <c r="C7" s="357"/>
      <c r="D7" s="357"/>
    </row>
    <row r="8" spans="1:5" ht="24" customHeight="1" x14ac:dyDescent="0.3">
      <c r="A8" s="354" t="s">
        <v>237</v>
      </c>
      <c r="B8" s="359"/>
      <c r="C8" s="359"/>
      <c r="D8" s="359"/>
    </row>
    <row r="9" spans="1:5" x14ac:dyDescent="0.25">
      <c r="A9" s="360"/>
      <c r="B9" s="361"/>
      <c r="C9" s="361"/>
    </row>
    <row r="11" spans="1:5" x14ac:dyDescent="0.25">
      <c r="A11" s="362" t="s">
        <v>134</v>
      </c>
      <c r="B11" s="363"/>
      <c r="C11" s="363"/>
    </row>
    <row r="12" spans="1:5" ht="16.5" thickBot="1" x14ac:dyDescent="0.3">
      <c r="B12" s="361"/>
      <c r="C12" s="361"/>
    </row>
    <row r="13" spans="1:5" ht="16.5" thickBot="1" x14ac:dyDescent="0.3">
      <c r="A13" s="364" t="s">
        <v>238</v>
      </c>
      <c r="B13" s="365"/>
      <c r="C13" s="366">
        <v>0</v>
      </c>
      <c r="D13" s="366">
        <v>0</v>
      </c>
    </row>
    <row r="14" spans="1:5" ht="16.5" thickBot="1" x14ac:dyDescent="0.3">
      <c r="A14" s="364" t="s">
        <v>239</v>
      </c>
      <c r="B14" s="365"/>
      <c r="C14" s="366">
        <v>0</v>
      </c>
      <c r="D14" s="366">
        <v>0</v>
      </c>
    </row>
    <row r="15" spans="1:5" ht="16.5" thickBot="1" x14ac:dyDescent="0.3">
      <c r="A15" s="367"/>
      <c r="B15" s="368"/>
      <c r="C15" s="368"/>
    </row>
    <row r="16" spans="1:5" ht="85.5" customHeight="1" thickBot="1" x14ac:dyDescent="0.35">
      <c r="A16" s="369" t="s">
        <v>240</v>
      </c>
      <c r="B16" s="370" t="s">
        <v>241</v>
      </c>
      <c r="C16" s="370" t="s">
        <v>242</v>
      </c>
      <c r="D16" s="370" t="s">
        <v>243</v>
      </c>
      <c r="E16" s="370" t="s">
        <v>244</v>
      </c>
    </row>
    <row r="17" spans="1:5" ht="16.5" thickBot="1" x14ac:dyDescent="0.3">
      <c r="A17" s="371"/>
      <c r="B17" s="372"/>
      <c r="C17" s="373"/>
      <c r="D17" s="372"/>
      <c r="E17" s="374"/>
    </row>
    <row r="18" spans="1:5" ht="19.5" thickBot="1" x14ac:dyDescent="0.35">
      <c r="A18" s="375">
        <v>2023</v>
      </c>
      <c r="B18" s="376">
        <v>0</v>
      </c>
      <c r="C18" s="377">
        <v>0</v>
      </c>
      <c r="D18" s="378"/>
      <c r="E18" s="379"/>
    </row>
    <row r="19" spans="1:5" ht="19.5" thickBot="1" x14ac:dyDescent="0.35">
      <c r="A19" s="375"/>
      <c r="B19" s="380"/>
      <c r="C19" s="380"/>
      <c r="D19" s="381"/>
      <c r="E19" s="382"/>
    </row>
    <row r="20" spans="1:5" ht="19.5" thickBot="1" x14ac:dyDescent="0.35">
      <c r="A20" s="375">
        <v>2024</v>
      </c>
      <c r="B20" s="376">
        <v>0</v>
      </c>
      <c r="C20" s="377">
        <v>0</v>
      </c>
      <c r="D20" s="379" t="e">
        <f>(B20-B18)/B18</f>
        <v>#DIV/0!</v>
      </c>
      <c r="E20" s="383" t="e">
        <f>(C20-C18)/C18</f>
        <v>#DIV/0!</v>
      </c>
    </row>
    <row r="21" spans="1:5" ht="19.5" thickBot="1" x14ac:dyDescent="0.35">
      <c r="A21" s="375"/>
      <c r="B21" s="380"/>
      <c r="C21" s="384"/>
      <c r="D21" s="381"/>
      <c r="E21" s="385"/>
    </row>
    <row r="22" spans="1:5" ht="19.5" thickBot="1" x14ac:dyDescent="0.35">
      <c r="A22" s="375">
        <v>2025</v>
      </c>
      <c r="B22" s="376">
        <v>0</v>
      </c>
      <c r="C22" s="377">
        <v>0</v>
      </c>
      <c r="D22" s="379" t="e">
        <f>(B22-B20)/B20</f>
        <v>#DIV/0!</v>
      </c>
      <c r="E22" s="383" t="e">
        <f>(C22-C20)/C20</f>
        <v>#DIV/0!</v>
      </c>
    </row>
    <row r="23" spans="1:5" ht="19.5" thickBot="1" x14ac:dyDescent="0.35">
      <c r="A23" s="375"/>
      <c r="B23" s="380"/>
      <c r="C23" s="380"/>
      <c r="D23" s="381"/>
      <c r="E23" s="382"/>
    </row>
    <row r="24" spans="1:5" ht="19.5" thickBot="1" x14ac:dyDescent="0.35">
      <c r="A24" s="375">
        <v>2026</v>
      </c>
      <c r="B24" s="376">
        <v>0</v>
      </c>
      <c r="C24" s="377">
        <v>0</v>
      </c>
      <c r="D24" s="379" t="e">
        <f>(B24-B22)/B22</f>
        <v>#DIV/0!</v>
      </c>
      <c r="E24" s="383" t="e">
        <f>(C24-C22)/C22</f>
        <v>#DIV/0!</v>
      </c>
    </row>
    <row r="25" spans="1:5" ht="19.5" thickBot="1" x14ac:dyDescent="0.35">
      <c r="A25" s="375"/>
      <c r="B25" s="384"/>
      <c r="C25" s="384"/>
      <c r="D25" s="386"/>
      <c r="E25" s="387"/>
    </row>
    <row r="26" spans="1:5" ht="19.5" thickBot="1" x14ac:dyDescent="0.35">
      <c r="A26" s="375">
        <v>2027</v>
      </c>
      <c r="B26" s="376">
        <v>0</v>
      </c>
      <c r="C26" s="377">
        <v>0</v>
      </c>
      <c r="D26" s="379" t="e">
        <f>(B26-B24)/B24</f>
        <v>#DIV/0!</v>
      </c>
      <c r="E26" s="383" t="e">
        <f>(C26-C24)/C24</f>
        <v>#DIV/0!</v>
      </c>
    </row>
    <row r="27" spans="1:5" ht="19.5" thickBot="1" x14ac:dyDescent="0.35">
      <c r="A27" s="375"/>
      <c r="B27" s="384"/>
      <c r="C27" s="384"/>
      <c r="D27" s="386"/>
      <c r="E27" s="387"/>
    </row>
    <row r="28" spans="1:5" ht="19.5" thickBot="1" x14ac:dyDescent="0.35">
      <c r="A28" s="375">
        <v>2028</v>
      </c>
      <c r="B28" s="376">
        <v>0</v>
      </c>
      <c r="C28" s="377">
        <v>0</v>
      </c>
      <c r="D28" s="379" t="e">
        <f>(B28-B26)/B26</f>
        <v>#DIV/0!</v>
      </c>
      <c r="E28" s="383" t="e">
        <f>(C28-C26)/C26</f>
        <v>#DIV/0!</v>
      </c>
    </row>
    <row r="29" spans="1:5" ht="16.5" thickBot="1" x14ac:dyDescent="0.3">
      <c r="A29" s="388"/>
      <c r="B29" s="389"/>
      <c r="C29" s="389"/>
      <c r="D29" s="389"/>
      <c r="E29" s="390"/>
    </row>
    <row r="30" spans="1:5" x14ac:dyDescent="0.25">
      <c r="A30" s="391"/>
      <c r="B30" s="392"/>
      <c r="C30" s="392"/>
    </row>
    <row r="31" spans="1:5" x14ac:dyDescent="0.25">
      <c r="A31" s="391"/>
      <c r="B31" s="392"/>
      <c r="C31" s="392"/>
    </row>
    <row r="32" spans="1:5" x14ac:dyDescent="0.25">
      <c r="A32" s="393"/>
      <c r="B32" s="394"/>
      <c r="C32" s="395"/>
    </row>
    <row r="33" spans="1:5" x14ac:dyDescent="0.25">
      <c r="A33" s="396" t="s">
        <v>245</v>
      </c>
      <c r="B33" s="394"/>
      <c r="C33" s="396" t="s">
        <v>246</v>
      </c>
    </row>
    <row r="35" spans="1:5" ht="16.5" thickBot="1" x14ac:dyDescent="0.3"/>
    <row r="36" spans="1:5" x14ac:dyDescent="0.25">
      <c r="A36" s="397" t="s">
        <v>247</v>
      </c>
      <c r="B36" s="398"/>
      <c r="C36" s="398"/>
      <c r="D36" s="398"/>
      <c r="E36" s="399"/>
    </row>
    <row r="37" spans="1:5" x14ac:dyDescent="0.25">
      <c r="A37" s="400"/>
      <c r="B37" s="401"/>
      <c r="C37" s="401"/>
      <c r="D37" s="401"/>
      <c r="E37" s="402"/>
    </row>
    <row r="38" spans="1:5" x14ac:dyDescent="0.25">
      <c r="A38" s="400"/>
      <c r="B38" s="401"/>
      <c r="C38" s="401"/>
      <c r="D38" s="401"/>
      <c r="E38" s="402"/>
    </row>
    <row r="39" spans="1:5" x14ac:dyDescent="0.25">
      <c r="A39" s="400"/>
      <c r="B39" s="401"/>
      <c r="C39" s="401"/>
      <c r="D39" s="401"/>
      <c r="E39" s="402"/>
    </row>
    <row r="40" spans="1:5" x14ac:dyDescent="0.25">
      <c r="A40" s="400"/>
      <c r="B40" s="401"/>
      <c r="C40" s="401"/>
      <c r="D40" s="401"/>
      <c r="E40" s="402"/>
    </row>
    <row r="41" spans="1:5" x14ac:dyDescent="0.25">
      <c r="A41" s="400"/>
      <c r="B41" s="401"/>
      <c r="C41" s="401"/>
      <c r="D41" s="401"/>
      <c r="E41" s="402"/>
    </row>
    <row r="42" spans="1:5" x14ac:dyDescent="0.25">
      <c r="A42" s="400"/>
      <c r="B42" s="401"/>
      <c r="C42" s="401"/>
      <c r="D42" s="401"/>
      <c r="E42" s="402"/>
    </row>
    <row r="43" spans="1:5" x14ac:dyDescent="0.25">
      <c r="A43" s="400"/>
      <c r="B43" s="401"/>
      <c r="C43" s="401"/>
      <c r="D43" s="401"/>
      <c r="E43" s="402"/>
    </row>
    <row r="44" spans="1:5" x14ac:dyDescent="0.25">
      <c r="A44" s="400"/>
      <c r="B44" s="401"/>
      <c r="C44" s="401"/>
      <c r="D44" s="401"/>
      <c r="E44" s="402"/>
    </row>
    <row r="45" spans="1:5" x14ac:dyDescent="0.25">
      <c r="A45" s="400"/>
      <c r="B45" s="401"/>
      <c r="C45" s="401"/>
      <c r="D45" s="401"/>
      <c r="E45" s="402"/>
    </row>
    <row r="46" spans="1:5" x14ac:dyDescent="0.25">
      <c r="A46" s="400"/>
      <c r="B46" s="401"/>
      <c r="C46" s="401"/>
      <c r="D46" s="401"/>
      <c r="E46" s="402"/>
    </row>
    <row r="47" spans="1:5" x14ac:dyDescent="0.25">
      <c r="A47" s="403"/>
      <c r="B47" s="404"/>
      <c r="C47" s="404"/>
      <c r="D47" s="404"/>
      <c r="E47" s="405"/>
    </row>
    <row r="48" spans="1:5" x14ac:dyDescent="0.25">
      <c r="A48" s="403"/>
      <c r="B48" s="404"/>
      <c r="C48" s="404"/>
      <c r="D48" s="404"/>
      <c r="E48" s="405"/>
    </row>
    <row r="49" spans="1:5" x14ac:dyDescent="0.25">
      <c r="A49" s="403"/>
      <c r="B49" s="404"/>
      <c r="C49" s="404"/>
      <c r="D49" s="404"/>
      <c r="E49" s="405"/>
    </row>
    <row r="50" spans="1:5" x14ac:dyDescent="0.25">
      <c r="A50" s="403"/>
      <c r="B50" s="404"/>
      <c r="C50" s="404"/>
      <c r="D50" s="404"/>
      <c r="E50" s="405"/>
    </row>
    <row r="51" spans="1:5" ht="16.5" thickBot="1" x14ac:dyDescent="0.3">
      <c r="A51" s="406"/>
      <c r="B51" s="407"/>
      <c r="C51" s="407"/>
      <c r="D51" s="407"/>
      <c r="E51" s="408"/>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2CFDC63048EE4419CCEF26E943EE1F3" ma:contentTypeVersion="6" ma:contentTypeDescription="Create a new document." ma:contentTypeScope="" ma:versionID="96fa429778de773c2fbff08da015245e">
  <xsd:schema xmlns:xsd="http://www.w3.org/2001/XMLSchema" xmlns:xs="http://www.w3.org/2001/XMLSchema" xmlns:p="http://schemas.microsoft.com/office/2006/metadata/properties" xmlns:ns2="632e0873-9443-42b7-a2ae-21aa0e8df0c4" xmlns:ns3="89bca7ce-d9aa-4c10-affd-437389dc194a" targetNamespace="http://schemas.microsoft.com/office/2006/metadata/properties" ma:root="true" ma:fieldsID="d87aefa7d9da71d82b38e8a64c7ffc72" ns2:_="" ns3:_="">
    <xsd:import namespace="632e0873-9443-42b7-a2ae-21aa0e8df0c4"/>
    <xsd:import namespace="89bca7ce-d9aa-4c10-affd-437389dc194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e0873-9443-42b7-a2ae-21aa0e8df0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bca7ce-d9aa-4c10-affd-437389dc194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89bca7ce-d9aa-4c10-affd-437389dc194a">
      <UserInfo>
        <DisplayName>LaShanna Young</DisplayName>
        <AccountId>14</AccountId>
        <AccountType/>
      </UserInfo>
      <UserInfo>
        <DisplayName>Hubert Ayers</DisplayName>
        <AccountId>20</AccountId>
        <AccountType/>
      </UserInfo>
      <UserInfo>
        <DisplayName>Zakiya Waller</DisplayName>
        <AccountId>12</AccountId>
        <AccountType/>
      </UserInfo>
    </SharedWithUsers>
  </documentManagement>
</p:properties>
</file>

<file path=customXml/itemProps1.xml><?xml version="1.0" encoding="utf-8"?>
<ds:datastoreItem xmlns:ds="http://schemas.openxmlformats.org/officeDocument/2006/customXml" ds:itemID="{11431F9F-D66D-42D7-81D3-7971A3FDBB2F}">
  <ds:schemaRefs>
    <ds:schemaRef ds:uri="http://schemas.microsoft.com/sharepoint/v3/contenttype/forms"/>
  </ds:schemaRefs>
</ds:datastoreItem>
</file>

<file path=customXml/itemProps2.xml><?xml version="1.0" encoding="utf-8"?>
<ds:datastoreItem xmlns:ds="http://schemas.openxmlformats.org/officeDocument/2006/customXml" ds:itemID="{8CFB807C-EC11-47DC-86B0-9F63F1EBF0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e0873-9443-42b7-a2ae-21aa0e8df0c4"/>
    <ds:schemaRef ds:uri="89bca7ce-d9aa-4c10-affd-437389dc19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0083C5E-1E7B-4F5A-B22D-972503FC20DC}">
  <ds:schemaRefs>
    <ds:schemaRef ds:uri="http://www.w3.org/XML/1998/namespace"/>
    <ds:schemaRef ds:uri="http://schemas.microsoft.com/office/2006/documentManagement/types"/>
    <ds:schemaRef ds:uri="http://purl.org/dc/dcmitype/"/>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89bca7ce-d9aa-4c10-affd-437389dc194a"/>
    <ds:schemaRef ds:uri="632e0873-9443-42b7-a2ae-21aa0e8df0c4"/>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B.Instructions-Contract Module </vt:lpstr>
      <vt:lpstr>IIB1-Personel Cost Flow</vt:lpstr>
      <vt:lpstr>11B2-Supporting Budget</vt:lpstr>
      <vt:lpstr>IIB3-Supporting Budget Schedule</vt:lpstr>
      <vt:lpstr>IIB4-Instructions Rate Request </vt:lpstr>
      <vt:lpstr>IIB4-Service Rate - Case Aide</vt:lpstr>
      <vt:lpstr>IIB4-ServiceRate CaseManagement</vt:lpstr>
      <vt:lpstr>III - 6 Year Quote </vt:lpstr>
      <vt:lpstr>'11B2-Supporting Budget'!Print_Area</vt:lpstr>
      <vt:lpstr>'B.Instructions-Contract Module '!Print_Area</vt:lpstr>
      <vt:lpstr>'IIB1-Personel Cost Flow'!Print_Area</vt:lpstr>
      <vt:lpstr>'IIB3-Supporting Budget Schedule'!Print_Area</vt:lpstr>
      <vt:lpstr>'IIB4-Service Rate - Case Aide'!Print_Area</vt:lpstr>
      <vt:lpstr>'IIB4-ServiceRate CaseManagement'!Print_Area</vt:lpstr>
      <vt:lpstr>'III - 6 Year Quote '!Print_Area</vt:lpstr>
      <vt:lpstr>'11B2-Supporting Budget'!Print_Titles</vt:lpstr>
      <vt:lpstr>'IIB1-Personel Cost Flow'!Print_Titles</vt:lpstr>
      <vt:lpstr>'IIB3-Supporting Budget Schedule'!Print_Titles</vt:lpstr>
    </vt:vector>
  </TitlesOfParts>
  <Manager/>
  <Company>DOEA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Unit Cost Workbook</dc:title>
  <dc:subject/>
  <dc:creator>Michael Block</dc:creator>
  <cp:keywords/>
  <dc:description/>
  <cp:lastModifiedBy>Paula Moore</cp:lastModifiedBy>
  <cp:revision/>
  <dcterms:created xsi:type="dcterms:W3CDTF">2003-04-15T17:36:26Z</dcterms:created>
  <dcterms:modified xsi:type="dcterms:W3CDTF">2023-05-15T18:01:55Z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0x01010082CFDC63048EE4419CCEF26E943EE1F3</vt:lpwstr>
  </property>
</Properties>
</file>